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2760" yWindow="-32760" windowWidth="19425" windowHeight="9645"/>
  </bookViews>
  <sheets>
    <sheet name="C.ECONOMICO" sheetId="4" r:id="rId1"/>
    <sheet name="ATTIVO PATR" sheetId="2" r:id="rId2"/>
    <sheet name="PASSIVO PATR" sheetId="3" r:id="rId3"/>
  </sheets>
  <definedNames>
    <definedName name="_xlnm.Print_Area" localSheetId="1">'ATTIVO PATR'!$A$1:$H$98</definedName>
    <definedName name="_xlnm.Print_Area" localSheetId="0">C.ECONOMICO!$A$1:$G$83</definedName>
    <definedName name="_xlnm.Print_Area" localSheetId="2">'PASSIVO PATR'!$A$1:$H$72</definedName>
    <definedName name="_xlnm.Print_Titles" localSheetId="1">'ATTIVO PATR'!$3:$4</definedName>
  </definedNames>
  <calcPr calcId="125725" fullCalcOnLoad="1"/>
</workbook>
</file>

<file path=xl/calcChain.xml><?xml version="1.0" encoding="utf-8"?>
<calcChain xmlns="http://schemas.openxmlformats.org/spreadsheetml/2006/main">
  <c r="E58" i="3"/>
  <c r="E44"/>
  <c r="E38"/>
  <c r="E49"/>
  <c r="E31"/>
  <c r="E7"/>
  <c r="F59"/>
  <c r="F54"/>
  <c r="F44"/>
  <c r="F38"/>
  <c r="F31"/>
  <c r="F49"/>
  <c r="F29"/>
  <c r="F26"/>
  <c r="F18"/>
  <c r="F60"/>
  <c r="F17"/>
  <c r="F14"/>
  <c r="F7"/>
  <c r="E81" i="2"/>
  <c r="E69"/>
  <c r="E63"/>
  <c r="E59"/>
  <c r="E46"/>
  <c r="E42"/>
  <c r="E52"/>
  <c r="E24"/>
  <c r="E19"/>
  <c r="F93"/>
  <c r="F87"/>
  <c r="F81"/>
  <c r="F73"/>
  <c r="F69"/>
  <c r="F63"/>
  <c r="F59"/>
  <c r="F57"/>
  <c r="F88"/>
  <c r="F52"/>
  <c r="F19"/>
  <c r="F39"/>
  <c r="F16"/>
  <c r="D72" i="4"/>
  <c r="D48"/>
  <c r="D23"/>
  <c r="D43"/>
  <c r="D53"/>
  <c r="D59"/>
  <c r="D58"/>
  <c r="D63"/>
  <c r="D71"/>
  <c r="D78"/>
  <c r="D77"/>
  <c r="E77"/>
  <c r="E72"/>
  <c r="E71"/>
  <c r="E78"/>
  <c r="E65"/>
  <c r="E63"/>
  <c r="E58"/>
  <c r="E55"/>
  <c r="E53"/>
  <c r="E59"/>
  <c r="E48"/>
  <c r="E43"/>
  <c r="E34"/>
  <c r="E29"/>
  <c r="E23"/>
  <c r="E15"/>
  <c r="E11"/>
  <c r="E54" i="3"/>
  <c r="E14"/>
  <c r="E18"/>
  <c r="E93" i="2"/>
  <c r="E87"/>
  <c r="E57"/>
  <c r="E39"/>
  <c r="E16"/>
  <c r="E59" i="3"/>
  <c r="E29"/>
  <c r="E26"/>
  <c r="E17"/>
  <c r="E60"/>
  <c r="E73" i="2"/>
  <c r="E88"/>
  <c r="E53"/>
  <c r="F53"/>
  <c r="F95"/>
  <c r="D44" i="4"/>
  <c r="D79"/>
  <c r="D81"/>
  <c r="E79"/>
  <c r="E81"/>
  <c r="E44"/>
  <c r="E95" i="2"/>
</calcChain>
</file>

<file path=xl/sharedStrings.xml><?xml version="1.0" encoding="utf-8"?>
<sst xmlns="http://schemas.openxmlformats.org/spreadsheetml/2006/main" count="518" uniqueCount="343">
  <si>
    <t xml:space="preserve"> </t>
  </si>
  <si>
    <t>Totale</t>
  </si>
  <si>
    <t>CONTI D'ORDINE</t>
  </si>
  <si>
    <t>TOTALE CONTI D'ORDINE</t>
  </si>
  <si>
    <t>A) PATRIMONIO NETTO</t>
  </si>
  <si>
    <t>TOTALE DEL PASSIVO</t>
  </si>
  <si>
    <t>Incrementi di immobilizzazioni per lavori interni</t>
  </si>
  <si>
    <t>Variazioni nelle rimanenze di prodotti in corso di lavorazione, etc. (+/-)</t>
  </si>
  <si>
    <t xml:space="preserve"> Acquisto di materie prime e/o beni di consumo</t>
  </si>
  <si>
    <t>Svalutazione dei crediti</t>
  </si>
  <si>
    <t>Variazioni nelle rimanenze di materie prime e/o beni di consumo (+/-)</t>
  </si>
  <si>
    <t>Oneri diversi di gestione</t>
  </si>
  <si>
    <t>C) PROVENTI ED ONERI FINANZIARI</t>
  </si>
  <si>
    <t>Proventi da partecipazioni</t>
  </si>
  <si>
    <t>Altri proventi finanziari</t>
  </si>
  <si>
    <t>Interessi ed altri oneri finanziari</t>
  </si>
  <si>
    <t xml:space="preserve">totale (C) </t>
  </si>
  <si>
    <t>D) RETTIFICHE DI VALORE ATTIVITA' FINANZIARIE</t>
  </si>
  <si>
    <t xml:space="preserve">Rivalutazioni </t>
  </si>
  <si>
    <t>Svalutazioni</t>
  </si>
  <si>
    <t>totale ( D)</t>
  </si>
  <si>
    <t>Plusvalenze patrimoniali</t>
  </si>
  <si>
    <t>Minusvalenze patrimoniali</t>
  </si>
  <si>
    <t xml:space="preserve">Altri oneri straordinari </t>
  </si>
  <si>
    <t>altre</t>
  </si>
  <si>
    <t>Impianti e macchinari</t>
  </si>
  <si>
    <t>Altri titoli</t>
  </si>
  <si>
    <t xml:space="preserve">Partecipazioni in </t>
  </si>
  <si>
    <t>Crediti verso</t>
  </si>
  <si>
    <t>Istituto tesoriere</t>
  </si>
  <si>
    <t xml:space="preserve">TOTALE DELL'ATTIVO </t>
  </si>
  <si>
    <t>a</t>
  </si>
  <si>
    <t>b</t>
  </si>
  <si>
    <t>c</t>
  </si>
  <si>
    <t>d</t>
  </si>
  <si>
    <t>e</t>
  </si>
  <si>
    <t>Personale</t>
  </si>
  <si>
    <t>Ammortamenti e svalutazioni</t>
  </si>
  <si>
    <t>Altre svalutazioni delle immobilizzazioni</t>
  </si>
  <si>
    <t>Altri accantonamenti</t>
  </si>
  <si>
    <t>totale proventi</t>
  </si>
  <si>
    <t xml:space="preserve">totale oneri </t>
  </si>
  <si>
    <t>Totale (E) (E20-E21)</t>
  </si>
  <si>
    <t>I</t>
  </si>
  <si>
    <t>II</t>
  </si>
  <si>
    <t>B) FONDI PER RISCHI ED ONERI</t>
  </si>
  <si>
    <t>III</t>
  </si>
  <si>
    <t>IV</t>
  </si>
  <si>
    <t>D) RATEI E RISCONTI</t>
  </si>
  <si>
    <t xml:space="preserve">Ratei passivi </t>
  </si>
  <si>
    <t>Risconti passivi</t>
  </si>
  <si>
    <t>TOTALE FONDI RISCHI ED ONERI (B)</t>
  </si>
  <si>
    <t>A) COMPONENTI POSITIVI DELLA GESTIONE</t>
  </si>
  <si>
    <t>B) COMPONENTI NEGATIVI DELLA GESTIONE</t>
  </si>
  <si>
    <t>totale componenti positivi della gestione A)</t>
  </si>
  <si>
    <t>DIFFERENZA FRA COMP. POSITIVI E NEGATIVI DELLA GESTIONE ( A-B)</t>
  </si>
  <si>
    <t>immobilizzazioni in corso ed acconti</t>
  </si>
  <si>
    <t>Risultato economico dell'esercizio</t>
  </si>
  <si>
    <t>Concessioni pluriennali</t>
  </si>
  <si>
    <t>Altri risconti passivi</t>
  </si>
  <si>
    <t xml:space="preserve"> Immobilizzazioni immateriali</t>
  </si>
  <si>
    <t>Rimanenze</t>
  </si>
  <si>
    <t>ATTIVITA' FINANZIARIE CHE NON COSTITUISCONO IMMOBILIZZI</t>
  </si>
  <si>
    <t>DISPONIBILITA' LIQUIDE</t>
  </si>
  <si>
    <t>altri</t>
  </si>
  <si>
    <t xml:space="preserve">Ratei attivi </t>
  </si>
  <si>
    <t>Risconti attivi</t>
  </si>
  <si>
    <t>Immobilizzazioni Finanziarie (1)</t>
  </si>
  <si>
    <t>Crediti       (2)</t>
  </si>
  <si>
    <t>Ricavi delle vendite e prestazioni e proventi da servizi pubblici</t>
  </si>
  <si>
    <t>Sopravvenienze attive e insussistenze del passivo</t>
  </si>
  <si>
    <t>riferimento</t>
  </si>
  <si>
    <t>art.2425 cc</t>
  </si>
  <si>
    <t>DM 26/4/95</t>
  </si>
  <si>
    <t>A1</t>
  </si>
  <si>
    <t>A2</t>
  </si>
  <si>
    <t>A4</t>
  </si>
  <si>
    <t>A3</t>
  </si>
  <si>
    <t xml:space="preserve">A2 </t>
  </si>
  <si>
    <t>A5</t>
  </si>
  <si>
    <t>B6</t>
  </si>
  <si>
    <t>B7</t>
  </si>
  <si>
    <t>B8</t>
  </si>
  <si>
    <t>B9</t>
  </si>
  <si>
    <t>B10</t>
  </si>
  <si>
    <t>B10a</t>
  </si>
  <si>
    <t>B10b</t>
  </si>
  <si>
    <t>B10c</t>
  </si>
  <si>
    <t>B10d</t>
  </si>
  <si>
    <t>B11</t>
  </si>
  <si>
    <t>B12</t>
  </si>
  <si>
    <t>B13</t>
  </si>
  <si>
    <t>B14</t>
  </si>
  <si>
    <t>C15</t>
  </si>
  <si>
    <t>C16</t>
  </si>
  <si>
    <t>C17</t>
  </si>
  <si>
    <t>D18</t>
  </si>
  <si>
    <t>D19</t>
  </si>
  <si>
    <t>E20</t>
  </si>
  <si>
    <t>E21</t>
  </si>
  <si>
    <t>A1a</t>
  </si>
  <si>
    <t>A5c</t>
  </si>
  <si>
    <t>A5 a e b</t>
  </si>
  <si>
    <t>E20b</t>
  </si>
  <si>
    <t>E20c</t>
  </si>
  <si>
    <t>E21a</t>
  </si>
  <si>
    <t>E21b</t>
  </si>
  <si>
    <t>E21d</t>
  </si>
  <si>
    <t>art.2424 CC</t>
  </si>
  <si>
    <t>TOTALE IMMOBILIZZAZIONI (B)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</si>
  <si>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</si>
  <si>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</si>
  <si>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</si>
  <si>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</si>
  <si>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</si>
  <si>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Attrezzature industriali e commerciali</t>
  </si>
  <si>
    <t>TOTALE ATTIVO CIRCOLANTE (C)</t>
  </si>
  <si>
    <t>TOTALE RATEI E RISCONTI  D)</t>
  </si>
  <si>
    <t>A</t>
  </si>
  <si>
    <t>BI</t>
  </si>
  <si>
    <t>BI1</t>
  </si>
  <si>
    <t>BI2</t>
  </si>
  <si>
    <t>BI3</t>
  </si>
  <si>
    <t>BI4</t>
  </si>
  <si>
    <t>BI5</t>
  </si>
  <si>
    <t>BI6</t>
  </si>
  <si>
    <t>BI7</t>
  </si>
  <si>
    <t>BII1</t>
  </si>
  <si>
    <t>BII2</t>
  </si>
  <si>
    <t>BII3</t>
  </si>
  <si>
    <t>BII5</t>
  </si>
  <si>
    <t>BIII1</t>
  </si>
  <si>
    <t>BIII1b</t>
  </si>
  <si>
    <t>BIII2</t>
  </si>
  <si>
    <t>BIII2b</t>
  </si>
  <si>
    <t>BIII2c BIII2d</t>
  </si>
  <si>
    <t>BIII3</t>
  </si>
  <si>
    <t>CI</t>
  </si>
  <si>
    <t>Verso clienti ed utenti</t>
  </si>
  <si>
    <t>partecipazioni</t>
  </si>
  <si>
    <t>altri titoli</t>
  </si>
  <si>
    <t>per trattamento di quiescenza</t>
  </si>
  <si>
    <t>C)TRATTAMENTO DI FINE RAPPORTO</t>
  </si>
  <si>
    <t>verso banche e tesoriere</t>
  </si>
  <si>
    <t>verso altri finanziatori</t>
  </si>
  <si>
    <t>TOTALE DEBITI ( D)</t>
  </si>
  <si>
    <t>TOTALE RATEI E RISCONTI (E)</t>
  </si>
  <si>
    <t>CII1</t>
  </si>
  <si>
    <t>CII5</t>
  </si>
  <si>
    <t>CIII1,2,3,4,5</t>
  </si>
  <si>
    <t>CIII6</t>
  </si>
  <si>
    <t>CIV1</t>
  </si>
  <si>
    <t>CIV2 e CIV3</t>
  </si>
  <si>
    <t>D</t>
  </si>
  <si>
    <t>BIII2d</t>
  </si>
  <si>
    <t>CIII1,2,3</t>
  </si>
  <si>
    <t>CIII5</t>
  </si>
  <si>
    <t>CIV1a</t>
  </si>
  <si>
    <t>CIV1b e CIV1c</t>
  </si>
  <si>
    <t>AIX</t>
  </si>
  <si>
    <t>B1</t>
  </si>
  <si>
    <t>B2</t>
  </si>
  <si>
    <t>B3</t>
  </si>
  <si>
    <t>C</t>
  </si>
  <si>
    <t>D1</t>
  </si>
  <si>
    <t>D1e D2</t>
  </si>
  <si>
    <t>D4</t>
  </si>
  <si>
    <t>D5</t>
  </si>
  <si>
    <t>D6</t>
  </si>
  <si>
    <t>D7</t>
  </si>
  <si>
    <t>D8</t>
  </si>
  <si>
    <t>D9</t>
  </si>
  <si>
    <t>D10</t>
  </si>
  <si>
    <t>D12,D13,D14</t>
  </si>
  <si>
    <t>E</t>
  </si>
  <si>
    <t>D3 e D4</t>
  </si>
  <si>
    <t>D11,D12,D13</t>
  </si>
  <si>
    <t>Variazione dei lavori in corso su ordinazione</t>
  </si>
  <si>
    <t>imprese controllate</t>
  </si>
  <si>
    <t>BIII1a</t>
  </si>
  <si>
    <t>BIII2a</t>
  </si>
  <si>
    <t>Immobilizzazioni in corso ed acconti</t>
  </si>
  <si>
    <t>Beni demaniali</t>
  </si>
  <si>
    <t>Immobilizzazioni materiali (3)</t>
  </si>
  <si>
    <t>Fondo di dotazione</t>
  </si>
  <si>
    <t>AI</t>
  </si>
  <si>
    <t xml:space="preserve">Riserve </t>
  </si>
  <si>
    <t>da capitale</t>
  </si>
  <si>
    <t>AIV, AV, AVI, AVII, AVII</t>
  </si>
  <si>
    <t>AII, AIII</t>
  </si>
  <si>
    <t>Conto di tesoreria</t>
  </si>
  <si>
    <t>Altri depositi bancari e postali</t>
  </si>
  <si>
    <t>verso amministrazioni pubbliche</t>
  </si>
  <si>
    <t>Altri proventi straordinari</t>
  </si>
  <si>
    <t>Proventi da tributi</t>
  </si>
  <si>
    <t>Trasferimenti correnti</t>
  </si>
  <si>
    <t>altri soggetti</t>
  </si>
  <si>
    <t>da altri soggetti</t>
  </si>
  <si>
    <t>da società partecipate</t>
  </si>
  <si>
    <t>imprese partecipate</t>
  </si>
  <si>
    <t>altre amministrazioni pubbliche</t>
  </si>
  <si>
    <t>Crediti di natura tributaria</t>
  </si>
  <si>
    <t>verso altri soggetti</t>
  </si>
  <si>
    <r>
      <t xml:space="preserve">imprese </t>
    </r>
    <r>
      <rPr>
        <i/>
        <sz val="10"/>
        <rFont val="Arial"/>
        <family val="2"/>
      </rPr>
      <t>partecipate</t>
    </r>
  </si>
  <si>
    <t xml:space="preserve">a </t>
  </si>
  <si>
    <t>Debiti da finanziamento</t>
  </si>
  <si>
    <t>v/ altre amministrazioni pubbliche</t>
  </si>
  <si>
    <t>Debiti verso fornitori</t>
  </si>
  <si>
    <t>Acconti</t>
  </si>
  <si>
    <t xml:space="preserve">Proventi da fondi perequativi </t>
  </si>
  <si>
    <t>Quota annuale di contributi agli investimenti</t>
  </si>
  <si>
    <t>Proventi da trasferimenti e contributi</t>
  </si>
  <si>
    <t>Trasferimenti e contributi</t>
  </si>
  <si>
    <t>Contributi agli investimenti ad altri soggetti</t>
  </si>
  <si>
    <t>Altri ricavi e proventi diversi</t>
  </si>
  <si>
    <t>Proventi finanziari</t>
  </si>
  <si>
    <t>Totale proventi finanziari</t>
  </si>
  <si>
    <t>Oneri finanziari</t>
  </si>
  <si>
    <t>Totale oneri finanziari</t>
  </si>
  <si>
    <t>Proventi da trasferimenti in conto capitale</t>
  </si>
  <si>
    <t>Proventi straordinari</t>
  </si>
  <si>
    <t>Oneri straordinari</t>
  </si>
  <si>
    <t>Trasferimenti in conto capitale</t>
  </si>
  <si>
    <t>Sopravvenienze passive e insussistenze dell'attivo</t>
  </si>
  <si>
    <t>Ammortamenti di immobilizzazioni materiali</t>
  </si>
  <si>
    <t>Ammortamenti di immobilizzazioni Immateriali</t>
  </si>
  <si>
    <t>Accantonamenti per rischi</t>
  </si>
  <si>
    <r>
      <t>Proventi da permessi di costruire</t>
    </r>
    <r>
      <rPr>
        <b/>
        <sz val="10"/>
        <rFont val="Arial"/>
        <family val="2"/>
      </rPr>
      <t xml:space="preserve"> </t>
    </r>
  </si>
  <si>
    <t>Altre immobilizzazioni materiali (3)</t>
  </si>
  <si>
    <t xml:space="preserve">Terreni </t>
  </si>
  <si>
    <t>Fabbricati</t>
  </si>
  <si>
    <t>Terreni</t>
  </si>
  <si>
    <t>Altri beni demaniali</t>
  </si>
  <si>
    <t>Macchine per ufficio e hardware</t>
  </si>
  <si>
    <t>Mobili e arredi</t>
  </si>
  <si>
    <t>Altri beni materiali</t>
  </si>
  <si>
    <t xml:space="preserve">Mezzi di trasporto </t>
  </si>
  <si>
    <t>di cui in leasing finanziario</t>
  </si>
  <si>
    <t>Crediti da Fondi perequativi</t>
  </si>
  <si>
    <t>Crediti per trasferimenti e contributi</t>
  </si>
  <si>
    <t>verso l'erario</t>
  </si>
  <si>
    <t>per attività svolta per c/terzi</t>
  </si>
  <si>
    <t>da permessi di costruire</t>
  </si>
  <si>
    <t>Debiti per trasferimenti e contributi</t>
  </si>
  <si>
    <t>tributari</t>
  </si>
  <si>
    <t>verso istituti di previdenza e sicurezza sociale</t>
  </si>
  <si>
    <t>Crediti da tributi destinati al finanziamento della sanità</t>
  </si>
  <si>
    <t>Altri crediti da tributi</t>
  </si>
  <si>
    <t>Imposte (*)</t>
  </si>
  <si>
    <t>(*)</t>
  </si>
  <si>
    <t>Per gli enti in contabilità finanziaria la voce si riferisce all'IRAP.</t>
  </si>
  <si>
    <t>(1) con separata indicazione degli importi esigibili oltre l'esercizio successivo</t>
  </si>
  <si>
    <r>
      <t xml:space="preserve">Proventi da trasferimenti </t>
    </r>
    <r>
      <rPr>
        <i/>
        <sz val="10"/>
        <rFont val="Arial"/>
        <family val="2"/>
      </rPr>
      <t>correnti</t>
    </r>
  </si>
  <si>
    <t xml:space="preserve">Prestazioni di servizi </t>
  </si>
  <si>
    <r>
      <t xml:space="preserve">Utilizzo </t>
    </r>
    <r>
      <rPr>
        <sz val="10"/>
        <rFont val="Arial"/>
      </rPr>
      <t xml:space="preserve"> beni di terzi</t>
    </r>
  </si>
  <si>
    <t>da società controllate</t>
  </si>
  <si>
    <r>
      <t xml:space="preserve">imprese </t>
    </r>
    <r>
      <rPr>
        <i/>
        <sz val="10"/>
        <rFont val="Arial"/>
        <family val="2"/>
      </rPr>
      <t xml:space="preserve"> partecipate</t>
    </r>
  </si>
  <si>
    <t xml:space="preserve">altri soggetti </t>
  </si>
  <si>
    <t xml:space="preserve">Altri Crediti </t>
  </si>
  <si>
    <t>presso Banca d'Italia</t>
  </si>
  <si>
    <t>per imposte</t>
  </si>
  <si>
    <t xml:space="preserve">altri debiti </t>
  </si>
  <si>
    <t>prestiti obbligazionari</t>
  </si>
  <si>
    <t>TOTALE T.F.R. (C)</t>
  </si>
  <si>
    <t>Proventi derivanti dalla gestione dei beni</t>
  </si>
  <si>
    <t>CONTO ECONOMICO  CONSOLIDATO</t>
  </si>
  <si>
    <t>STATO PATRIMONIALE CONSOLIDATO (ATTIVO)</t>
  </si>
  <si>
    <t>STATO PATRIMONIALE CONSOLIDATO (PASSIVO)</t>
  </si>
  <si>
    <t>fondo  di consolidamento per rischi e oneri futuri</t>
  </si>
  <si>
    <t>E) PROVENTI  ED ONERI STRAORDINARI</t>
  </si>
  <si>
    <t>Interessi passivi</t>
  </si>
  <si>
    <t>Altri oneri finanziari</t>
  </si>
  <si>
    <t>CII2</t>
  </si>
  <si>
    <t>CII3</t>
  </si>
  <si>
    <t xml:space="preserve">                                                                                                </t>
  </si>
  <si>
    <t>(1) con separata indicazione degli importi esigibili entro l'esercizio successivo</t>
  </si>
  <si>
    <t>(2) con separata indicazione degli importi esigibili oltre l'esercizio successivo</t>
  </si>
  <si>
    <t>(3) con separata indicazione degli importi relativi  a beni indosponibili</t>
  </si>
  <si>
    <t>Fondo di dotazione e riserve di pertinenza di terzi</t>
  </si>
  <si>
    <t>Risultato economico dell'esercizio di pertinenza di terzi</t>
  </si>
  <si>
    <t>Patrimonio netto di pertinenza di terzi</t>
  </si>
  <si>
    <t>Patrimonio netto comprensivo della quota di pertinenza di terzi</t>
  </si>
  <si>
    <t>A) CREDITI vs.LO STATO ED ALTRE AMMINISTRAZIONI PUBBLICHE PER LA PARTECIPAZIONE AL FONDO DI DOTAZIONE</t>
  </si>
  <si>
    <t>TOTALE CREDITI vs PARTECIPANTI (A)</t>
  </si>
  <si>
    <t>B) IMMOBILIZZAZIONI</t>
  </si>
  <si>
    <t>Totale immobilizzazioni immateriali</t>
  </si>
  <si>
    <t>Infrastrutture</t>
  </si>
  <si>
    <t>Diritti reali di godimento</t>
  </si>
  <si>
    <t>Totale immobilizzazioni materiali</t>
  </si>
  <si>
    <t>Totale immobilizzazioni finanziarie</t>
  </si>
  <si>
    <t>C) ATTIVO CIRCOLANTE</t>
  </si>
  <si>
    <t>Totale crediti</t>
  </si>
  <si>
    <t>Totale attività finanziarie che non costituiscono immobilizzi</t>
  </si>
  <si>
    <t>Denaro e valori in cassa</t>
  </si>
  <si>
    <t>Altri conti presso la tesoreria statale intestati all'ente</t>
  </si>
  <si>
    <t>2.99</t>
  </si>
  <si>
    <t>Totale disponibilità liquide</t>
  </si>
  <si>
    <t>da risultato economico di esercizi precedenti</t>
  </si>
  <si>
    <t>enti finanziati dal servizio sanitario nazionale</t>
  </si>
  <si>
    <t>E) RATEI E RISCONTI E CONTRIBUTI AGLI INVESTIMENTI</t>
  </si>
  <si>
    <t xml:space="preserve">Allegato n. 11 </t>
  </si>
  <si>
    <t>al D.Lgs 118/2011</t>
  </si>
  <si>
    <t>SCHEMA DI BILANCIO CONSOLIDATO</t>
  </si>
  <si>
    <t xml:space="preserve">totale componenti negativi della gestione B)  </t>
  </si>
  <si>
    <t xml:space="preserve">RISULTATO PRIMA DELLE IMPOSTE  (A-B+-C+-D+-E)  </t>
  </si>
  <si>
    <t>Contributi agli investimenti</t>
  </si>
  <si>
    <t>Contributi agli investimenti ad altre Amministrazioni pubb.</t>
  </si>
  <si>
    <t>1.1</t>
  </si>
  <si>
    <t>1.2</t>
  </si>
  <si>
    <t>1.3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</si>
  <si>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</si>
  <si>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</si>
  <si>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</si>
  <si>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</si>
  <si>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</si>
  <si>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</si>
  <si>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</si>
  <si>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</si>
  <si>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</si>
  <si>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</si>
  <si>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(2) Non comprende debiti derivanti dall'attività di sostituto di imposta. I debiti derivanti da tale attività sono considerati nelle voci 5 a) e b)</t>
  </si>
  <si>
    <t>Ricavi della vendita di beni</t>
  </si>
  <si>
    <t>Ricavi e proventi dalla prestazione di servizi</t>
  </si>
  <si>
    <t>1) Impegni su esercizi futuri</t>
  </si>
  <si>
    <t>2) beni di terzi in uso</t>
  </si>
  <si>
    <t>3) beni dati in uso a terzi</t>
  </si>
  <si>
    <t>4) garanzie prestate a amministrazioni pubbliche</t>
  </si>
  <si>
    <t>5) garanzie prestate a imprese controllate</t>
  </si>
  <si>
    <t>6) garanzie prestate a imprese partecipate</t>
  </si>
  <si>
    <t xml:space="preserve">7) garanzie prestate a altre imprese </t>
  </si>
  <si>
    <t xml:space="preserve">Allegato H </t>
  </si>
  <si>
    <t xml:space="preserve">Contributi agli investimenti </t>
  </si>
  <si>
    <t>da altre amministrazioni pubbliche</t>
  </si>
  <si>
    <t>Risultato dell'esercizio di pertinenza di terzi</t>
  </si>
  <si>
    <t>RISULTATO DELL'ESERCIZIO (comprensivo della quota di pertinenza di terzi)</t>
  </si>
  <si>
    <t>riserve indisponibili per beni demaniali e patrimoniali indisponibili e per i beni culturali</t>
  </si>
  <si>
    <t>altre riserve indisponibili</t>
  </si>
  <si>
    <r>
      <t xml:space="preserve">TOTALE PATRIMONIO NETTO (A) </t>
    </r>
    <r>
      <rPr>
        <b/>
        <vertAlign val="superscript"/>
        <sz val="10"/>
        <rFont val="Arial"/>
        <family val="2"/>
      </rPr>
      <t>(3)</t>
    </r>
  </si>
  <si>
    <r>
      <t xml:space="preserve">D) DEBITI </t>
    </r>
    <r>
      <rPr>
        <b/>
        <u/>
        <vertAlign val="superscript"/>
        <sz val="10"/>
        <rFont val="Arial"/>
        <family val="2"/>
      </rPr>
      <t>(1)</t>
    </r>
  </si>
  <si>
    <r>
      <t>per attività svolta per c/terzi</t>
    </r>
    <r>
      <rPr>
        <i/>
        <vertAlign val="superscript"/>
        <sz val="10"/>
        <rFont val="Arial"/>
        <family val="2"/>
      </rPr>
      <t xml:space="preserve"> (2)</t>
    </r>
  </si>
  <si>
    <t>(3) Le formule sono  inserite anche nello schema del bilancio consolidato riguardante l'esercizio 2016</t>
  </si>
  <si>
    <t>Anno 2017</t>
  </si>
  <si>
    <t>Anno 2018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</si>
</sst>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1" formatCode="_-* #,##0.00\ _€_-;\-* #,##0.00\ _€_-;_-* &quot;-&quot;??\ _€_-;_-@_-"/>
    <numFmt numFmtId="178" formatCode="_-[$€-2]\ * #,##0.00_-;\-[$€-2]\ * #,##0.00_-;_-[$€-2]\ * &quot;-&quot;??_-"/>
    <numFmt numFmtId="183" formatCode="[$€-410]\ #,##0.00;[Red]\-[$€-410]\ #,##0.00"/>
  </numFmts>
  <fonts count="3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i/>
      <sz val="14"/>
      <name val="Times New Roman"/>
      <family val="1"/>
    </font>
    <font>
      <b/>
      <sz val="16"/>
      <name val="Arial"/>
      <family val="2"/>
    </font>
    <font>
      <b/>
      <vertAlign val="superscript"/>
      <sz val="10"/>
      <name val="Arial"/>
      <family val="2"/>
    </font>
    <font>
      <b/>
      <u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</font>
    <font>
      <sz val="9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6" fillId="0" borderId="0"/>
    <xf numFmtId="0" fontId="13" fillId="0" borderId="0"/>
  </cellStyleXfs>
  <cellXfs count="202">
    <xf numFmtId="0" fontId="0" fillId="0" borderId="0" xfId="0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0" fillId="0" borderId="1" xfId="0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0" fillId="0" borderId="1" xfId="0" applyFill="1" applyBorder="1" applyAlignment="1">
      <alignment horizontal="left" wrapText="1"/>
    </xf>
    <xf numFmtId="41" fontId="0" fillId="0" borderId="2" xfId="0" applyNumberFormat="1" applyFill="1" applyBorder="1"/>
    <xf numFmtId="0" fontId="0" fillId="0" borderId="3" xfId="0" applyFill="1" applyBorder="1"/>
    <xf numFmtId="41" fontId="0" fillId="0" borderId="4" xfId="0" applyNumberFormat="1" applyFill="1" applyBorder="1"/>
    <xf numFmtId="0" fontId="0" fillId="0" borderId="0" xfId="0" applyFill="1" applyBorder="1" applyAlignment="1">
      <alignment wrapText="1"/>
    </xf>
    <xf numFmtId="41" fontId="0" fillId="0" borderId="5" xfId="0" applyNumberFormat="1" applyFill="1" applyBorder="1"/>
    <xf numFmtId="0" fontId="6" fillId="0" borderId="6" xfId="0" applyFont="1" applyFill="1" applyBorder="1"/>
    <xf numFmtId="0" fontId="0" fillId="0" borderId="7" xfId="0" applyFill="1" applyBorder="1"/>
    <xf numFmtId="0" fontId="0" fillId="0" borderId="6" xfId="0" applyFill="1" applyBorder="1"/>
    <xf numFmtId="0" fontId="6" fillId="0" borderId="3" xfId="0" applyFont="1" applyFill="1" applyBorder="1"/>
    <xf numFmtId="0" fontId="6" fillId="0" borderId="0" xfId="0" applyFont="1" applyFill="1" applyBorder="1" applyAlignment="1">
      <alignment horizontal="left" wrapText="1"/>
    </xf>
    <xf numFmtId="0" fontId="0" fillId="0" borderId="8" xfId="0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0" fillId="0" borderId="11" xfId="0" applyFill="1" applyBorder="1" applyAlignment="1">
      <alignment horizontal="left"/>
    </xf>
    <xf numFmtId="41" fontId="0" fillId="0" borderId="12" xfId="0" applyNumberFormat="1" applyFill="1" applyBorder="1"/>
    <xf numFmtId="0" fontId="0" fillId="0" borderId="11" xfId="0" applyFill="1" applyBorder="1"/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6" xfId="0" quotePrefix="1" applyFont="1" applyFill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2" fillId="0" borderId="0" xfId="0" applyFont="1" applyFill="1" applyBorder="1" applyAlignment="1">
      <alignment horizontal="right"/>
    </xf>
    <xf numFmtId="41" fontId="0" fillId="0" borderId="13" xfId="0" applyNumberFormat="1" applyFill="1" applyBorder="1"/>
    <xf numFmtId="41" fontId="0" fillId="0" borderId="14" xfId="0" applyNumberFormat="1" applyFill="1" applyBorder="1"/>
    <xf numFmtId="0" fontId="0" fillId="0" borderId="15" xfId="0" applyFill="1" applyBorder="1"/>
    <xf numFmtId="0" fontId="7" fillId="0" borderId="15" xfId="0" applyFont="1" applyFill="1" applyBorder="1" applyAlignment="1">
      <alignment horizontal="right"/>
    </xf>
    <xf numFmtId="0" fontId="0" fillId="0" borderId="16" xfId="0" applyFill="1" applyBorder="1"/>
    <xf numFmtId="0" fontId="6" fillId="0" borderId="3" xfId="0" applyFont="1" applyFill="1" applyBorder="1" applyAlignment="1">
      <alignment wrapText="1"/>
    </xf>
    <xf numFmtId="0" fontId="0" fillId="0" borderId="17" xfId="0" applyFill="1" applyBorder="1"/>
    <xf numFmtId="0" fontId="0" fillId="0" borderId="18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6" fillId="0" borderId="6" xfId="0" applyFont="1" applyFill="1" applyBorder="1" applyAlignment="1">
      <alignment horizontal="right" wrapText="1"/>
    </xf>
    <xf numFmtId="0" fontId="0" fillId="0" borderId="19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6" fillId="0" borderId="6" xfId="0" applyFont="1" applyFill="1" applyBorder="1" applyAlignment="1">
      <alignment horizontal="right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12" fillId="0" borderId="3" xfId="0" applyFont="1" applyFill="1" applyBorder="1"/>
    <xf numFmtId="0" fontId="6" fillId="0" borderId="11" xfId="0" applyFont="1" applyFill="1" applyBorder="1"/>
    <xf numFmtId="0" fontId="2" fillId="0" borderId="8" xfId="0" applyFont="1" applyFill="1" applyBorder="1"/>
    <xf numFmtId="0" fontId="25" fillId="0" borderId="0" xfId="5" applyFont="1" applyFill="1" applyBorder="1"/>
    <xf numFmtId="0" fontId="25" fillId="0" borderId="3" xfId="5" applyFont="1" applyFill="1" applyBorder="1"/>
    <xf numFmtId="0" fontId="26" fillId="0" borderId="0" xfId="5" applyFont="1" applyFill="1" applyBorder="1"/>
    <xf numFmtId="0" fontId="27" fillId="0" borderId="0" xfId="5" applyFont="1" applyFill="1" applyBorder="1" applyAlignment="1">
      <alignment horizontal="right"/>
    </xf>
    <xf numFmtId="41" fontId="25" fillId="0" borderId="2" xfId="3" applyFont="1" applyFill="1" applyBorder="1" applyAlignment="1">
      <alignment horizontal="center"/>
    </xf>
    <xf numFmtId="0" fontId="25" fillId="0" borderId="14" xfId="5" applyFont="1" applyFill="1" applyBorder="1" applyAlignment="1">
      <alignment horizontal="center"/>
    </xf>
    <xf numFmtId="0" fontId="25" fillId="0" borderId="6" xfId="5" applyFont="1" applyFill="1" applyBorder="1" applyAlignment="1">
      <alignment horizontal="right"/>
    </xf>
    <xf numFmtId="0" fontId="27" fillId="0" borderId="0" xfId="5" applyFont="1" applyFill="1" applyBorder="1"/>
    <xf numFmtId="0" fontId="25" fillId="0" borderId="1" xfId="5" applyFont="1" applyFill="1" applyBorder="1"/>
    <xf numFmtId="0" fontId="25" fillId="0" borderId="7" xfId="5" applyFont="1" applyFill="1" applyBorder="1"/>
    <xf numFmtId="0" fontId="25" fillId="0" borderId="6" xfId="5" applyFont="1" applyFill="1" applyBorder="1" applyAlignment="1">
      <alignment horizontal="right" wrapText="1"/>
    </xf>
    <xf numFmtId="0" fontId="25" fillId="0" borderId="6" xfId="5" quotePrefix="1" applyFont="1" applyFill="1" applyBorder="1" applyAlignment="1">
      <alignment horizontal="right" wrapText="1"/>
    </xf>
    <xf numFmtId="0" fontId="0" fillId="0" borderId="22" xfId="0" applyFill="1" applyBorder="1" applyAlignment="1">
      <alignment horizontal="right"/>
    </xf>
    <xf numFmtId="0" fontId="0" fillId="0" borderId="23" xfId="0" applyFill="1" applyBorder="1"/>
    <xf numFmtId="0" fontId="0" fillId="0" borderId="24" xfId="0" applyFill="1" applyBorder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right"/>
    </xf>
    <xf numFmtId="0" fontId="0" fillId="0" borderId="18" xfId="0" applyFill="1" applyBorder="1"/>
    <xf numFmtId="0" fontId="0" fillId="0" borderId="19" xfId="0" applyFill="1" applyBorder="1"/>
    <xf numFmtId="0" fontId="0" fillId="0" borderId="26" xfId="0" applyFill="1" applyBorder="1"/>
    <xf numFmtId="0" fontId="28" fillId="0" borderId="0" xfId="5" applyFont="1" applyFill="1" applyBorder="1"/>
    <xf numFmtId="41" fontId="0" fillId="0" borderId="1" xfId="0" applyNumberFormat="1" applyFill="1" applyBorder="1"/>
    <xf numFmtId="41" fontId="0" fillId="0" borderId="11" xfId="0" applyNumberFormat="1" applyFill="1" applyBorder="1"/>
    <xf numFmtId="41" fontId="9" fillId="0" borderId="1" xfId="0" applyNumberFormat="1" applyFont="1" applyFill="1" applyBorder="1"/>
    <xf numFmtId="41" fontId="9" fillId="0" borderId="1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25" fillId="0" borderId="3" xfId="5" applyFont="1" applyFill="1" applyBorder="1" applyAlignment="1">
      <alignment wrapText="1"/>
    </xf>
    <xf numFmtId="0" fontId="25" fillId="0" borderId="0" xfId="5" applyFont="1" applyFill="1" applyBorder="1" applyAlignment="1">
      <alignment wrapText="1"/>
    </xf>
    <xf numFmtId="0" fontId="25" fillId="0" borderId="0" xfId="5" applyFont="1" applyFill="1" applyBorder="1" applyAlignment="1">
      <alignment horizontal="left"/>
    </xf>
    <xf numFmtId="0" fontId="0" fillId="0" borderId="27" xfId="0" applyFill="1" applyBorder="1"/>
    <xf numFmtId="41" fontId="14" fillId="0" borderId="28" xfId="4" applyFill="1" applyBorder="1"/>
    <xf numFmtId="41" fontId="14" fillId="0" borderId="5" xfId="4" applyFill="1" applyBorder="1"/>
    <xf numFmtId="41" fontId="14" fillId="0" borderId="5" xfId="4" applyFont="1" applyFill="1" applyBorder="1"/>
    <xf numFmtId="0" fontId="15" fillId="0" borderId="0" xfId="6" applyFont="1" applyBorder="1" applyAlignment="1">
      <alignment horizontal="right" vertical="top"/>
    </xf>
    <xf numFmtId="41" fontId="9" fillId="0" borderId="29" xfId="0" applyNumberFormat="1" applyFont="1" applyFill="1" applyBorder="1"/>
    <xf numFmtId="41" fontId="9" fillId="0" borderId="30" xfId="0" applyNumberFormat="1" applyFont="1" applyFill="1" applyBorder="1"/>
    <xf numFmtId="0" fontId="2" fillId="0" borderId="31" xfId="0" applyFont="1" applyFill="1" applyBorder="1" applyAlignment="1">
      <alignment horizontal="right"/>
    </xf>
    <xf numFmtId="41" fontId="0" fillId="0" borderId="23" xfId="0" applyNumberFormat="1" applyFill="1" applyBorder="1"/>
    <xf numFmtId="41" fontId="0" fillId="0" borderId="32" xfId="0" applyNumberFormat="1" applyFill="1" applyBorder="1"/>
    <xf numFmtId="41" fontId="4" fillId="0" borderId="2" xfId="0" applyNumberFormat="1" applyFont="1" applyFill="1" applyBorder="1"/>
    <xf numFmtId="41" fontId="4" fillId="0" borderId="14" xfId="0" applyNumberFormat="1" applyFont="1" applyFill="1" applyBorder="1"/>
    <xf numFmtId="0" fontId="2" fillId="0" borderId="23" xfId="0" applyFont="1" applyFill="1" applyBorder="1" applyAlignment="1">
      <alignment horizontal="right"/>
    </xf>
    <xf numFmtId="0" fontId="27" fillId="0" borderId="31" xfId="5" applyFont="1" applyFill="1" applyBorder="1" applyAlignment="1">
      <alignment horizontal="right" wrapText="1"/>
    </xf>
    <xf numFmtId="41" fontId="27" fillId="0" borderId="2" xfId="3" applyFont="1" applyFill="1" applyBorder="1" applyAlignment="1">
      <alignment horizontal="center"/>
    </xf>
    <xf numFmtId="41" fontId="27" fillId="0" borderId="14" xfId="5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2" xfId="0" applyFill="1" applyBorder="1"/>
    <xf numFmtId="41" fontId="0" fillId="0" borderId="33" xfId="0" applyNumberFormat="1" applyFill="1" applyBorder="1"/>
    <xf numFmtId="41" fontId="0" fillId="0" borderId="34" xfId="0" applyNumberFormat="1" applyFill="1" applyBorder="1"/>
    <xf numFmtId="41" fontId="4" fillId="0" borderId="35" xfId="0" applyNumberFormat="1" applyFont="1" applyFill="1" applyBorder="1"/>
    <xf numFmtId="41" fontId="4" fillId="0" borderId="36" xfId="0" applyNumberFormat="1" applyFont="1" applyFill="1" applyBorder="1"/>
    <xf numFmtId="0" fontId="2" fillId="0" borderId="3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41" fontId="0" fillId="0" borderId="37" xfId="0" applyNumberFormat="1" applyFill="1" applyBorder="1"/>
    <xf numFmtId="0" fontId="6" fillId="0" borderId="1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38" xfId="0" applyFill="1" applyBorder="1"/>
    <xf numFmtId="0" fontId="0" fillId="0" borderId="39" xfId="0" applyFill="1" applyBorder="1"/>
    <xf numFmtId="0" fontId="6" fillId="0" borderId="8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5" fillId="0" borderId="0" xfId="6" applyFont="1" applyFill="1" applyBorder="1" applyAlignment="1">
      <alignment horizontal="right" vertical="top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5" xfId="0" applyFont="1" applyFill="1" applyBorder="1"/>
    <xf numFmtId="0" fontId="2" fillId="0" borderId="40" xfId="0" applyFont="1" applyFill="1" applyBorder="1"/>
    <xf numFmtId="0" fontId="2" fillId="0" borderId="41" xfId="0" applyFont="1" applyFill="1" applyBorder="1"/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0" fillId="0" borderId="0" xfId="5" applyFont="1" applyFill="1" applyBorder="1"/>
    <xf numFmtId="41" fontId="2" fillId="0" borderId="28" xfId="4" applyFont="1" applyFill="1" applyBorder="1"/>
    <xf numFmtId="41" fontId="2" fillId="0" borderId="27" xfId="0" applyNumberFormat="1" applyFont="1" applyFill="1" applyBorder="1"/>
    <xf numFmtId="0" fontId="0" fillId="0" borderId="0" xfId="0" applyFill="1" applyBorder="1" applyAlignment="1">
      <alignment horizontal="left" vertical="top" wrapText="1"/>
    </xf>
    <xf numFmtId="41" fontId="14" fillId="0" borderId="7" xfId="4" applyFont="1" applyFill="1" applyBorder="1"/>
    <xf numFmtId="0" fontId="2" fillId="0" borderId="0" xfId="0" applyFont="1" applyFill="1" applyBorder="1" applyAlignment="1">
      <alignment horizontal="center" wrapText="1"/>
    </xf>
    <xf numFmtId="41" fontId="14" fillId="0" borderId="42" xfId="4" applyFill="1" applyBorder="1"/>
    <xf numFmtId="0" fontId="11" fillId="0" borderId="0" xfId="0" applyFont="1" applyFill="1" applyBorder="1"/>
    <xf numFmtId="41" fontId="14" fillId="0" borderId="2" xfId="4" applyFill="1" applyBorder="1"/>
    <xf numFmtId="0" fontId="0" fillId="0" borderId="14" xfId="0" applyFill="1" applyBorder="1"/>
    <xf numFmtId="41" fontId="14" fillId="0" borderId="4" xfId="4" applyFill="1" applyBorder="1"/>
    <xf numFmtId="0" fontId="0" fillId="0" borderId="13" xfId="0" applyFill="1" applyBorder="1"/>
    <xf numFmtId="41" fontId="2" fillId="0" borderId="5" xfId="4" applyFont="1" applyFill="1" applyBorder="1"/>
    <xf numFmtId="41" fontId="2" fillId="0" borderId="7" xfId="0" applyNumberFormat="1" applyFont="1" applyFill="1" applyBorder="1"/>
    <xf numFmtId="41" fontId="6" fillId="0" borderId="5" xfId="4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1" fontId="2" fillId="0" borderId="2" xfId="4" applyFont="1" applyFill="1" applyBorder="1"/>
    <xf numFmtId="41" fontId="14" fillId="0" borderId="43" xfId="4" applyFill="1" applyBorder="1"/>
    <xf numFmtId="41" fontId="6" fillId="0" borderId="44" xfId="4" applyFont="1" applyFill="1" applyBorder="1"/>
    <xf numFmtId="0" fontId="0" fillId="0" borderId="45" xfId="0" applyFill="1" applyBorder="1"/>
    <xf numFmtId="0" fontId="2" fillId="0" borderId="0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41" fontId="6" fillId="0" borderId="46" xfId="4" applyFont="1" applyFill="1" applyBorder="1"/>
    <xf numFmtId="0" fontId="0" fillId="0" borderId="47" xfId="0" applyFill="1" applyBorder="1"/>
    <xf numFmtId="0" fontId="29" fillId="2" borderId="6" xfId="5" quotePrefix="1" applyFont="1" applyFill="1" applyBorder="1" applyAlignment="1">
      <alignment horizontal="right" wrapText="1"/>
    </xf>
    <xf numFmtId="0" fontId="12" fillId="2" borderId="0" xfId="0" applyFont="1" applyFill="1" applyBorder="1" applyAlignment="1">
      <alignment wrapText="1"/>
    </xf>
    <xf numFmtId="0" fontId="29" fillId="2" borderId="3" xfId="5" applyFont="1" applyFill="1" applyBorder="1" applyAlignment="1">
      <alignment wrapText="1"/>
    </xf>
    <xf numFmtId="0" fontId="29" fillId="2" borderId="0" xfId="5" applyFont="1" applyFill="1" applyBorder="1" applyAlignment="1">
      <alignment wrapText="1"/>
    </xf>
    <xf numFmtId="0" fontId="12" fillId="2" borderId="0" xfId="0" quotePrefix="1" applyFont="1" applyFill="1"/>
    <xf numFmtId="0" fontId="12" fillId="2" borderId="0" xfId="0" applyFont="1" applyFill="1"/>
    <xf numFmtId="0" fontId="6" fillId="0" borderId="0" xfId="0" quotePrefix="1" applyFont="1" applyFill="1"/>
    <xf numFmtId="43" fontId="14" fillId="0" borderId="5" xfId="2" applyFont="1" applyFill="1" applyBorder="1"/>
    <xf numFmtId="43" fontId="2" fillId="0" borderId="5" xfId="2" applyFont="1" applyFill="1" applyBorder="1"/>
    <xf numFmtId="43" fontId="14" fillId="0" borderId="43" xfId="2" applyFont="1" applyFill="1" applyBorder="1"/>
    <xf numFmtId="43" fontId="6" fillId="0" borderId="44" xfId="2" applyFont="1" applyFill="1" applyBorder="1"/>
    <xf numFmtId="183" fontId="21" fillId="0" borderId="48" xfId="5" applyNumberFormat="1" applyFont="1" applyFill="1" applyBorder="1" applyAlignment="1" applyProtection="1">
      <alignment horizontal="right"/>
      <protection locked="0"/>
    </xf>
    <xf numFmtId="183" fontId="22" fillId="0" borderId="49" xfId="3" applyNumberFormat="1" applyFont="1" applyFill="1" applyBorder="1" applyAlignment="1" applyProtection="1">
      <alignment horizontal="right"/>
    </xf>
    <xf numFmtId="183" fontId="21" fillId="0" borderId="48" xfId="3" applyNumberFormat="1" applyFont="1" applyFill="1" applyBorder="1" applyAlignment="1" applyProtection="1">
      <alignment horizontal="right"/>
      <protection locked="0"/>
    </xf>
    <xf numFmtId="183" fontId="21" fillId="0" borderId="50" xfId="3" applyNumberFormat="1" applyFont="1" applyFill="1" applyBorder="1" applyAlignment="1" applyProtection="1">
      <alignment horizontal="right"/>
    </xf>
    <xf numFmtId="183" fontId="21" fillId="0" borderId="51" xfId="3" applyNumberFormat="1" applyFont="1" applyFill="1" applyBorder="1" applyAlignment="1" applyProtection="1">
      <alignment horizontal="right"/>
    </xf>
    <xf numFmtId="183" fontId="22" fillId="0" borderId="50" xfId="3" applyNumberFormat="1" applyFont="1" applyFill="1" applyBorder="1" applyAlignment="1" applyProtection="1">
      <alignment horizontal="right"/>
    </xf>
    <xf numFmtId="183" fontId="21" fillId="0" borderId="49" xfId="3" applyNumberFormat="1" applyFont="1" applyFill="1" applyBorder="1" applyAlignment="1" applyProtection="1">
      <alignment horizontal="right"/>
    </xf>
    <xf numFmtId="183" fontId="21" fillId="0" borderId="52" xfId="3" applyNumberFormat="1" applyFont="1" applyFill="1" applyBorder="1" applyAlignment="1" applyProtection="1">
      <alignment horizontal="right"/>
      <protection locked="0"/>
    </xf>
    <xf numFmtId="43" fontId="23" fillId="0" borderId="53" xfId="2" applyFont="1" applyFill="1" applyBorder="1" applyAlignment="1" applyProtection="1">
      <alignment horizontal="right"/>
      <protection locked="0"/>
    </xf>
    <xf numFmtId="43" fontId="23" fillId="0" borderId="54" xfId="2" applyFont="1" applyFill="1" applyBorder="1" applyAlignment="1" applyProtection="1">
      <alignment horizontal="right"/>
    </xf>
    <xf numFmtId="43" fontId="23" fillId="0" borderId="53" xfId="2" applyFont="1" applyFill="1" applyBorder="1" applyAlignment="1">
      <alignment horizontal="right"/>
    </xf>
    <xf numFmtId="43" fontId="6" fillId="0" borderId="53" xfId="2" applyFont="1" applyFill="1" applyBorder="1" applyAlignment="1">
      <alignment horizontal="right"/>
    </xf>
    <xf numFmtId="43" fontId="23" fillId="0" borderId="53" xfId="2" applyFont="1" applyFill="1" applyBorder="1" applyAlignment="1" applyProtection="1">
      <alignment horizontal="right" wrapText="1"/>
      <protection locked="0"/>
    </xf>
    <xf numFmtId="43" fontId="4" fillId="0" borderId="2" xfId="2" applyFont="1" applyFill="1" applyBorder="1"/>
    <xf numFmtId="43" fontId="23" fillId="0" borderId="53" xfId="2" applyFont="1" applyFill="1" applyBorder="1" applyAlignment="1" applyProtection="1">
      <alignment horizontal="right"/>
    </xf>
    <xf numFmtId="43" fontId="23" fillId="0" borderId="55" xfId="2" applyFont="1" applyFill="1" applyBorder="1" applyAlignment="1" applyProtection="1">
      <alignment horizontal="right"/>
    </xf>
    <xf numFmtId="43" fontId="23" fillId="0" borderId="56" xfId="2" applyFont="1" applyFill="1" applyBorder="1" applyAlignment="1" applyProtection="1">
      <alignment horizontal="right"/>
    </xf>
    <xf numFmtId="43" fontId="9" fillId="0" borderId="29" xfId="2" applyFont="1" applyFill="1" applyBorder="1"/>
    <xf numFmtId="43" fontId="6" fillId="0" borderId="53" xfId="2" applyFont="1" applyFill="1" applyBorder="1" applyAlignment="1" applyProtection="1">
      <alignment horizontal="right"/>
      <protection locked="0"/>
    </xf>
    <xf numFmtId="43" fontId="6" fillId="0" borderId="53" xfId="2" applyFont="1" applyFill="1" applyBorder="1" applyAlignment="1" applyProtection="1">
      <alignment horizontal="right"/>
    </xf>
    <xf numFmtId="43" fontId="0" fillId="0" borderId="2" xfId="2" applyFont="1" applyFill="1" applyBorder="1"/>
    <xf numFmtId="43" fontId="0" fillId="0" borderId="33" xfId="2" applyFont="1" applyFill="1" applyBorder="1"/>
    <xf numFmtId="171" fontId="0" fillId="0" borderId="38" xfId="0" applyNumberFormat="1" applyFill="1" applyBorder="1"/>
    <xf numFmtId="0" fontId="28" fillId="0" borderId="0" xfId="5" applyFont="1" applyFill="1" applyBorder="1" applyAlignment="1">
      <alignment wrapText="1"/>
    </xf>
    <xf numFmtId="0" fontId="30" fillId="0" borderId="0" xfId="0" applyFont="1" applyFill="1"/>
    <xf numFmtId="43" fontId="23" fillId="0" borderId="2" xfId="2" applyFont="1" applyFill="1" applyBorder="1"/>
    <xf numFmtId="43" fontId="24" fillId="0" borderId="53" xfId="2" applyFont="1" applyFill="1" applyBorder="1" applyAlignment="1" applyProtection="1">
      <alignment horizontal="right"/>
      <protection locked="0"/>
    </xf>
    <xf numFmtId="0" fontId="15" fillId="0" borderId="0" xfId="6" applyFont="1" applyFill="1" applyBorder="1" applyAlignment="1">
      <alignment horizontal="right" vertical="top"/>
    </xf>
    <xf numFmtId="0" fontId="16" fillId="0" borderId="0" xfId="0" applyFont="1" applyFill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5" fillId="0" borderId="0" xfId="6" applyFont="1" applyBorder="1" applyAlignment="1">
      <alignment horizontal="right" vertical="top"/>
    </xf>
    <xf numFmtId="0" fontId="15" fillId="0" borderId="0" xfId="6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7">
    <cellStyle name="Euro" xfId="1"/>
    <cellStyle name="Migliaia" xfId="2" builtinId="3"/>
    <cellStyle name="Migliaia [0] 2" xfId="3"/>
    <cellStyle name="Migliaia [0] 3" xfId="4"/>
    <cellStyle name="Normale" xfId="0" builtinId="0"/>
    <cellStyle name="Normale 3" xfId="5"/>
    <cellStyle name="Normale_All X - risultato d'amministrazione e fondo pluriennale nel 2014 (2)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zoomScaleNormal="100" workbookViewId="0">
      <selection activeCell="D7" sqref="D7"/>
    </sheetView>
  </sheetViews>
  <sheetFormatPr defaultRowHeight="12.75"/>
  <cols>
    <col min="1" max="1" width="7" style="1" customWidth="1"/>
    <col min="2" max="2" width="5.140625" style="1" customWidth="1"/>
    <col min="3" max="3" width="59.5703125" style="1" customWidth="1"/>
    <col min="4" max="4" width="15.140625" style="1" customWidth="1"/>
    <col min="5" max="5" width="15.42578125" style="1" customWidth="1"/>
    <col min="6" max="6" width="11" style="1" customWidth="1"/>
    <col min="7" max="7" width="11.140625" style="1" customWidth="1"/>
    <col min="8" max="16384" width="9.140625" style="1"/>
  </cols>
  <sheetData>
    <row r="1" spans="1:7" ht="19.5">
      <c r="A1" s="194" t="s">
        <v>330</v>
      </c>
      <c r="B1" s="194"/>
      <c r="C1" s="194"/>
      <c r="D1" s="194"/>
      <c r="E1" s="194"/>
      <c r="F1" s="194"/>
      <c r="G1" s="194"/>
    </row>
    <row r="2" spans="1:7" ht="15.75">
      <c r="A2" s="193" t="s">
        <v>300</v>
      </c>
      <c r="B2" s="193"/>
      <c r="C2" s="193"/>
      <c r="D2" s="193"/>
      <c r="E2" s="193"/>
      <c r="F2" s="193"/>
      <c r="G2" s="193"/>
    </row>
    <row r="3" spans="1:7" ht="15.75">
      <c r="G3" s="122" t="s">
        <v>301</v>
      </c>
    </row>
    <row r="4" spans="1:7" ht="26.25" customHeight="1" thickBot="1">
      <c r="A4" s="195" t="s">
        <v>302</v>
      </c>
      <c r="B4" s="195"/>
      <c r="C4" s="195"/>
      <c r="D4" s="195"/>
      <c r="E4" s="195"/>
      <c r="F4" s="195"/>
      <c r="G4" s="195"/>
    </row>
    <row r="5" spans="1:7" ht="13.5" thickTop="1">
      <c r="A5" s="79"/>
      <c r="B5" s="22"/>
      <c r="C5" s="22"/>
      <c r="D5" s="196" t="s">
        <v>342</v>
      </c>
      <c r="E5" s="196" t="s">
        <v>341</v>
      </c>
      <c r="F5" s="123" t="s">
        <v>71</v>
      </c>
      <c r="G5" s="124" t="s">
        <v>71</v>
      </c>
    </row>
    <row r="6" spans="1:7" ht="13.5" thickBot="1">
      <c r="A6" s="80"/>
      <c r="B6" s="37"/>
      <c r="C6" s="125" t="s">
        <v>265</v>
      </c>
      <c r="D6" s="197"/>
      <c r="E6" s="197"/>
      <c r="F6" s="126" t="s">
        <v>72</v>
      </c>
      <c r="G6" s="127" t="s">
        <v>73</v>
      </c>
    </row>
    <row r="7" spans="1:7" ht="16.5" customHeight="1" thickTop="1">
      <c r="A7" s="79"/>
      <c r="B7" s="39"/>
      <c r="C7" s="2"/>
      <c r="D7" s="128"/>
      <c r="E7" s="128"/>
      <c r="F7" s="128"/>
      <c r="G7" s="129"/>
    </row>
    <row r="8" spans="1:7">
      <c r="A8" s="19"/>
      <c r="B8" s="13"/>
      <c r="C8" s="52" t="s">
        <v>52</v>
      </c>
      <c r="D8" s="6"/>
      <c r="E8" s="6"/>
      <c r="F8" s="6"/>
      <c r="G8" s="27"/>
    </row>
    <row r="9" spans="1:7" ht="15">
      <c r="A9" s="17">
        <v>1</v>
      </c>
      <c r="B9" s="13"/>
      <c r="C9" s="9" t="s">
        <v>194</v>
      </c>
      <c r="D9" s="166">
        <v>7788899.9000000004</v>
      </c>
      <c r="E9" s="166">
        <v>7488575.75</v>
      </c>
      <c r="F9" s="16"/>
      <c r="G9" s="18"/>
    </row>
    <row r="10" spans="1:7" ht="15">
      <c r="A10" s="17">
        <v>2</v>
      </c>
      <c r="B10" s="13"/>
      <c r="C10" s="9" t="s">
        <v>209</v>
      </c>
      <c r="D10" s="166">
        <v>675971.47</v>
      </c>
      <c r="E10" s="166">
        <v>755413.4</v>
      </c>
      <c r="F10" s="16"/>
      <c r="G10" s="18"/>
    </row>
    <row r="11" spans="1:7" ht="15">
      <c r="A11" s="17">
        <v>3</v>
      </c>
      <c r="B11" s="13"/>
      <c r="C11" s="9" t="s">
        <v>211</v>
      </c>
      <c r="D11" s="166">
        <v>2336327.39</v>
      </c>
      <c r="E11" s="166">
        <f>SUM(E12:E14)</f>
        <v>1351567.82</v>
      </c>
      <c r="F11" s="16"/>
      <c r="G11" s="18"/>
    </row>
    <row r="12" spans="1:7" ht="15">
      <c r="A12" s="17"/>
      <c r="B12" s="20" t="s">
        <v>31</v>
      </c>
      <c r="C12" s="5" t="s">
        <v>252</v>
      </c>
      <c r="D12" s="166">
        <v>2202412.7643999998</v>
      </c>
      <c r="E12" s="166">
        <v>1288979.2</v>
      </c>
      <c r="F12" s="16"/>
      <c r="G12" s="18" t="s">
        <v>101</v>
      </c>
    </row>
    <row r="13" spans="1:7" ht="15">
      <c r="A13" s="17"/>
      <c r="B13" s="20" t="s">
        <v>32</v>
      </c>
      <c r="C13" s="5" t="s">
        <v>210</v>
      </c>
      <c r="D13" s="166">
        <v>5952.9456000000009</v>
      </c>
      <c r="E13" s="166">
        <v>0</v>
      </c>
      <c r="F13" s="16"/>
      <c r="G13" s="18" t="s">
        <v>104</v>
      </c>
    </row>
    <row r="14" spans="1:7" ht="15">
      <c r="A14" s="17"/>
      <c r="B14" s="20" t="s">
        <v>33</v>
      </c>
      <c r="C14" s="5" t="s">
        <v>305</v>
      </c>
      <c r="D14" s="166">
        <v>127961.68</v>
      </c>
      <c r="E14" s="166">
        <v>62588.62</v>
      </c>
      <c r="F14" s="16"/>
      <c r="G14" s="18"/>
    </row>
    <row r="15" spans="1:7" ht="15">
      <c r="A15" s="17">
        <v>4</v>
      </c>
      <c r="B15" s="13"/>
      <c r="C15" s="9" t="s">
        <v>69</v>
      </c>
      <c r="D15" s="166">
        <v>2484062.7582</v>
      </c>
      <c r="E15" s="166">
        <f>SUM(E16:E18)</f>
        <v>2173867.88</v>
      </c>
      <c r="F15" s="16" t="s">
        <v>74</v>
      </c>
      <c r="G15" s="18" t="s">
        <v>100</v>
      </c>
    </row>
    <row r="16" spans="1:7" ht="15">
      <c r="A16" s="17"/>
      <c r="B16" s="20" t="s">
        <v>31</v>
      </c>
      <c r="C16" s="9" t="s">
        <v>264</v>
      </c>
      <c r="D16" s="166">
        <v>570115.64</v>
      </c>
      <c r="E16" s="166">
        <v>563488.78</v>
      </c>
      <c r="F16" s="16"/>
      <c r="G16" s="18"/>
    </row>
    <row r="17" spans="1:7" ht="15">
      <c r="A17" s="17"/>
      <c r="B17" s="60" t="s">
        <v>32</v>
      </c>
      <c r="C17" s="130" t="s">
        <v>321</v>
      </c>
      <c r="D17" s="166">
        <v>78206.862999999998</v>
      </c>
      <c r="E17" s="166">
        <v>45267.27</v>
      </c>
      <c r="F17" s="16"/>
      <c r="G17" s="18"/>
    </row>
    <row r="18" spans="1:7" ht="15">
      <c r="A18" s="17"/>
      <c r="B18" s="60" t="s">
        <v>33</v>
      </c>
      <c r="C18" s="130" t="s">
        <v>322</v>
      </c>
      <c r="D18" s="166">
        <v>1835740.2552</v>
      </c>
      <c r="E18" s="166">
        <v>1565111.83</v>
      </c>
      <c r="F18" s="16"/>
      <c r="G18" s="18"/>
    </row>
    <row r="19" spans="1:7" ht="14.25" customHeight="1">
      <c r="A19" s="17">
        <v>5</v>
      </c>
      <c r="B19" s="13"/>
      <c r="C19" s="28" t="s">
        <v>7</v>
      </c>
      <c r="D19" s="166">
        <v>-22027.5874</v>
      </c>
      <c r="E19" s="166">
        <v>-38915.550000000003</v>
      </c>
      <c r="F19" s="16" t="s">
        <v>78</v>
      </c>
      <c r="G19" s="18" t="s">
        <v>75</v>
      </c>
    </row>
    <row r="20" spans="1:7" ht="15">
      <c r="A20" s="17">
        <v>6</v>
      </c>
      <c r="B20" s="13"/>
      <c r="C20" s="28" t="s">
        <v>177</v>
      </c>
      <c r="D20" s="166">
        <v>-43616.558299999997</v>
      </c>
      <c r="E20" s="166">
        <v>4990.57</v>
      </c>
      <c r="F20" s="16" t="s">
        <v>77</v>
      </c>
      <c r="G20" s="18" t="s">
        <v>77</v>
      </c>
    </row>
    <row r="21" spans="1:7" ht="15">
      <c r="A21" s="17">
        <v>7</v>
      </c>
      <c r="B21" s="13"/>
      <c r="C21" s="9" t="s">
        <v>6</v>
      </c>
      <c r="D21" s="166">
        <v>788.39040000000011</v>
      </c>
      <c r="E21" s="166">
        <v>0</v>
      </c>
      <c r="F21" s="16" t="s">
        <v>76</v>
      </c>
      <c r="G21" s="18" t="s">
        <v>76</v>
      </c>
    </row>
    <row r="22" spans="1:7" ht="15.75" thickBot="1">
      <c r="A22" s="17">
        <v>8</v>
      </c>
      <c r="B22" s="13"/>
      <c r="C22" s="9" t="s">
        <v>214</v>
      </c>
      <c r="D22" s="166">
        <v>322864.96429999999</v>
      </c>
      <c r="E22" s="166">
        <v>479834.86</v>
      </c>
      <c r="F22" s="16" t="s">
        <v>79</v>
      </c>
      <c r="G22" s="18" t="s">
        <v>102</v>
      </c>
    </row>
    <row r="23" spans="1:7" ht="15.75" thickBot="1">
      <c r="A23" s="19"/>
      <c r="B23" s="13"/>
      <c r="C23" s="34" t="s">
        <v>54</v>
      </c>
      <c r="D23" s="167">
        <f>D9+D10+D11+D15+D19+D20+D21+D22</f>
        <v>13543270.727200001</v>
      </c>
      <c r="E23" s="167">
        <f>E9+E10+E11+E15+E19+E20+E21+E22</f>
        <v>12215334.73</v>
      </c>
      <c r="F23" s="131"/>
      <c r="G23" s="132"/>
    </row>
    <row r="24" spans="1:7">
      <c r="A24" s="19"/>
      <c r="B24" s="13"/>
      <c r="C24" s="2"/>
      <c r="D24" s="162"/>
      <c r="E24" s="162"/>
      <c r="F24" s="93"/>
      <c r="G24" s="18"/>
    </row>
    <row r="25" spans="1:7">
      <c r="A25" s="19"/>
      <c r="B25" s="13"/>
      <c r="C25" s="52" t="s">
        <v>53</v>
      </c>
      <c r="D25" s="162"/>
      <c r="E25" s="162"/>
      <c r="F25" s="93"/>
      <c r="G25" s="18"/>
    </row>
    <row r="26" spans="1:7" ht="15">
      <c r="A26" s="19">
        <v>9</v>
      </c>
      <c r="B26" s="13"/>
      <c r="C26" s="133" t="s">
        <v>8</v>
      </c>
      <c r="D26" s="168">
        <v>313039.04760000005</v>
      </c>
      <c r="E26" s="168">
        <v>283481.40999999997</v>
      </c>
      <c r="F26" s="94" t="s">
        <v>80</v>
      </c>
      <c r="G26" s="18" t="s">
        <v>80</v>
      </c>
    </row>
    <row r="27" spans="1:7" ht="15">
      <c r="A27" s="19">
        <v>10</v>
      </c>
      <c r="B27" s="13"/>
      <c r="C27" s="9" t="s">
        <v>253</v>
      </c>
      <c r="D27" s="168">
        <v>5106206.6984000001</v>
      </c>
      <c r="E27" s="168">
        <v>4981862.4400000004</v>
      </c>
      <c r="F27" s="94" t="s">
        <v>81</v>
      </c>
      <c r="G27" s="18" t="s">
        <v>81</v>
      </c>
    </row>
    <row r="28" spans="1:7" ht="15">
      <c r="A28" s="19">
        <v>11</v>
      </c>
      <c r="B28" s="13"/>
      <c r="C28" s="9" t="s">
        <v>254</v>
      </c>
      <c r="D28" s="168">
        <v>70672.933799999984</v>
      </c>
      <c r="E28" s="168">
        <v>81861.03</v>
      </c>
      <c r="F28" s="94" t="s">
        <v>82</v>
      </c>
      <c r="G28" s="18" t="s">
        <v>82</v>
      </c>
    </row>
    <row r="29" spans="1:7" ht="15">
      <c r="A29" s="19">
        <v>12</v>
      </c>
      <c r="B29" s="13"/>
      <c r="C29" s="9" t="s">
        <v>212</v>
      </c>
      <c r="D29" s="168">
        <v>1576216.4600000002</v>
      </c>
      <c r="E29" s="168">
        <f>SUM(E30:E32)</f>
        <v>1143227.51</v>
      </c>
      <c r="F29" s="93"/>
      <c r="G29" s="18"/>
    </row>
    <row r="30" spans="1:7" ht="15">
      <c r="A30" s="19"/>
      <c r="B30" s="13" t="s">
        <v>31</v>
      </c>
      <c r="C30" s="5" t="s">
        <v>195</v>
      </c>
      <c r="D30" s="168">
        <v>1576216.4600000002</v>
      </c>
      <c r="E30" s="168">
        <v>1143227.51</v>
      </c>
      <c r="F30" s="93"/>
      <c r="G30" s="18"/>
    </row>
    <row r="31" spans="1:7" ht="15">
      <c r="A31" s="19"/>
      <c r="B31" s="20" t="s">
        <v>32</v>
      </c>
      <c r="C31" s="5" t="s">
        <v>306</v>
      </c>
      <c r="D31" s="166">
        <v>0</v>
      </c>
      <c r="E31" s="166">
        <v>0</v>
      </c>
      <c r="F31" s="16"/>
      <c r="G31" s="18"/>
    </row>
    <row r="32" spans="1:7" ht="15">
      <c r="A32" s="19"/>
      <c r="B32" s="20" t="s">
        <v>33</v>
      </c>
      <c r="C32" s="5" t="s">
        <v>213</v>
      </c>
      <c r="D32" s="168">
        <v>0</v>
      </c>
      <c r="E32" s="168">
        <v>0</v>
      </c>
      <c r="F32" s="93"/>
      <c r="G32" s="18"/>
    </row>
    <row r="33" spans="1:7" ht="15">
      <c r="A33" s="19">
        <v>13</v>
      </c>
      <c r="B33" s="13"/>
      <c r="C33" s="2" t="s">
        <v>36</v>
      </c>
      <c r="D33" s="168">
        <v>3157155.0580999996</v>
      </c>
      <c r="E33" s="168">
        <v>3190666.16</v>
      </c>
      <c r="F33" s="94" t="s">
        <v>83</v>
      </c>
      <c r="G33" s="18" t="s">
        <v>83</v>
      </c>
    </row>
    <row r="34" spans="1:7" ht="15">
      <c r="A34" s="19">
        <v>14</v>
      </c>
      <c r="B34" s="13"/>
      <c r="C34" s="2" t="s">
        <v>37</v>
      </c>
      <c r="D34" s="168">
        <v>198460.63549999997</v>
      </c>
      <c r="E34" s="168">
        <f>SUM(E35:E38)</f>
        <v>294023.86</v>
      </c>
      <c r="F34" s="94" t="s">
        <v>84</v>
      </c>
      <c r="G34" s="18" t="s">
        <v>84</v>
      </c>
    </row>
    <row r="35" spans="1:7" ht="15">
      <c r="A35" s="19" t="s">
        <v>0</v>
      </c>
      <c r="B35" s="13" t="s">
        <v>31</v>
      </c>
      <c r="C35" s="5" t="s">
        <v>225</v>
      </c>
      <c r="D35" s="168">
        <v>6139.4176000000007</v>
      </c>
      <c r="E35" s="168">
        <v>3476.4</v>
      </c>
      <c r="F35" s="94" t="s">
        <v>85</v>
      </c>
      <c r="G35" s="134" t="s">
        <v>85</v>
      </c>
    </row>
    <row r="36" spans="1:7" ht="15">
      <c r="A36" s="19"/>
      <c r="B36" s="13" t="s">
        <v>32</v>
      </c>
      <c r="C36" s="5" t="s">
        <v>224</v>
      </c>
      <c r="D36" s="168">
        <v>157378.3443</v>
      </c>
      <c r="E36" s="168">
        <v>289633.65999999997</v>
      </c>
      <c r="F36" s="94" t="s">
        <v>86</v>
      </c>
      <c r="G36" s="134" t="s">
        <v>86</v>
      </c>
    </row>
    <row r="37" spans="1:7" ht="15">
      <c r="A37" s="19"/>
      <c r="B37" s="13" t="s">
        <v>33</v>
      </c>
      <c r="C37" s="5" t="s">
        <v>38</v>
      </c>
      <c r="D37" s="168">
        <v>0</v>
      </c>
      <c r="E37" s="168">
        <v>0</v>
      </c>
      <c r="F37" s="94" t="s">
        <v>87</v>
      </c>
      <c r="G37" s="134" t="s">
        <v>87</v>
      </c>
    </row>
    <row r="38" spans="1:7" ht="15">
      <c r="A38" s="19"/>
      <c r="B38" s="13" t="s">
        <v>34</v>
      </c>
      <c r="C38" s="5" t="s">
        <v>9</v>
      </c>
      <c r="D38" s="168">
        <v>34942.873599999999</v>
      </c>
      <c r="E38" s="168">
        <v>913.8</v>
      </c>
      <c r="F38" s="94" t="s">
        <v>88</v>
      </c>
      <c r="G38" s="134" t="s">
        <v>88</v>
      </c>
    </row>
    <row r="39" spans="1:7" ht="15">
      <c r="A39" s="19">
        <v>15</v>
      </c>
      <c r="B39" s="13"/>
      <c r="C39" s="133" t="s">
        <v>10</v>
      </c>
      <c r="D39" s="168">
        <v>-57.116399999999942</v>
      </c>
      <c r="E39" s="168">
        <v>-5163.13</v>
      </c>
      <c r="F39" s="94" t="s">
        <v>89</v>
      </c>
      <c r="G39" s="18" t="s">
        <v>89</v>
      </c>
    </row>
    <row r="40" spans="1:7" ht="15">
      <c r="A40" s="19">
        <v>16</v>
      </c>
      <c r="B40" s="13"/>
      <c r="C40" s="133" t="s">
        <v>226</v>
      </c>
      <c r="D40" s="168">
        <v>739.20000000000016</v>
      </c>
      <c r="E40" s="168">
        <v>1164.8</v>
      </c>
      <c r="F40" s="94" t="s">
        <v>90</v>
      </c>
      <c r="G40" s="18" t="s">
        <v>90</v>
      </c>
    </row>
    <row r="41" spans="1:7" ht="15">
      <c r="A41" s="19">
        <v>17</v>
      </c>
      <c r="B41" s="13"/>
      <c r="C41" s="133" t="s">
        <v>39</v>
      </c>
      <c r="D41" s="168">
        <v>0</v>
      </c>
      <c r="E41" s="168">
        <v>0</v>
      </c>
      <c r="F41" s="94" t="s">
        <v>91</v>
      </c>
      <c r="G41" s="18" t="s">
        <v>91</v>
      </c>
    </row>
    <row r="42" spans="1:7" ht="15.75" thickBot="1">
      <c r="A42" s="19">
        <v>18</v>
      </c>
      <c r="B42" s="13"/>
      <c r="C42" s="133" t="s">
        <v>11</v>
      </c>
      <c r="D42" s="168">
        <v>153001.25249999997</v>
      </c>
      <c r="E42" s="168">
        <v>155079.93</v>
      </c>
      <c r="F42" s="94" t="s">
        <v>92</v>
      </c>
      <c r="G42" s="18" t="s">
        <v>92</v>
      </c>
    </row>
    <row r="43" spans="1:7" ht="15.75" thickBot="1">
      <c r="A43" s="19"/>
      <c r="B43" s="13"/>
      <c r="C43" s="34" t="s">
        <v>303</v>
      </c>
      <c r="D43" s="167">
        <f>+D26+D27+D28+D29+D33+D34+D39+D40+D41+D42</f>
        <v>10575434.169499999</v>
      </c>
      <c r="E43" s="167">
        <f>+E26+E27+E28+E29+E33+E34+E39+E40+E41+E42</f>
        <v>10126204.01</v>
      </c>
      <c r="F43" s="131"/>
      <c r="G43" s="132"/>
    </row>
    <row r="44" spans="1:7" ht="27" thickBot="1">
      <c r="A44" s="19"/>
      <c r="B44" s="13"/>
      <c r="C44" s="135" t="s">
        <v>55</v>
      </c>
      <c r="D44" s="167">
        <f>+D23-D43</f>
        <v>2967836.5577000026</v>
      </c>
      <c r="E44" s="167">
        <f>+E23-E43</f>
        <v>2089130.7200000007</v>
      </c>
      <c r="F44" s="136"/>
      <c r="G44" s="119"/>
    </row>
    <row r="45" spans="1:7">
      <c r="A45" s="19"/>
      <c r="B45" s="13"/>
      <c r="C45" s="135"/>
      <c r="D45" s="162"/>
      <c r="E45" s="162"/>
      <c r="F45" s="93"/>
      <c r="G45" s="18"/>
    </row>
    <row r="46" spans="1:7">
      <c r="A46" s="19"/>
      <c r="B46" s="13"/>
      <c r="C46" s="52" t="s">
        <v>12</v>
      </c>
      <c r="D46" s="162"/>
      <c r="E46" s="162"/>
      <c r="F46" s="93"/>
      <c r="G46" s="18"/>
    </row>
    <row r="47" spans="1:7">
      <c r="A47" s="19"/>
      <c r="B47" s="13"/>
      <c r="C47" s="137" t="s">
        <v>215</v>
      </c>
      <c r="D47" s="162"/>
      <c r="E47" s="162"/>
      <c r="F47" s="94" t="s">
        <v>0</v>
      </c>
      <c r="G47" s="18"/>
    </row>
    <row r="48" spans="1:7" ht="15">
      <c r="A48" s="19">
        <v>19</v>
      </c>
      <c r="B48" s="13"/>
      <c r="C48" s="9" t="s">
        <v>13</v>
      </c>
      <c r="D48" s="168">
        <f>+D49+D50+D51</f>
        <v>0</v>
      </c>
      <c r="E48" s="168">
        <f>+E49+E50+E51</f>
        <v>0</v>
      </c>
      <c r="F48" s="94" t="s">
        <v>93</v>
      </c>
      <c r="G48" s="18" t="s">
        <v>93</v>
      </c>
    </row>
    <row r="49" spans="1:7" ht="15">
      <c r="A49" s="19"/>
      <c r="B49" s="13" t="s">
        <v>31</v>
      </c>
      <c r="C49" s="5" t="s">
        <v>255</v>
      </c>
      <c r="D49" s="168">
        <v>0</v>
      </c>
      <c r="E49" s="168">
        <v>0</v>
      </c>
      <c r="F49" s="93"/>
      <c r="G49" s="18"/>
    </row>
    <row r="50" spans="1:7" ht="15">
      <c r="A50" s="19"/>
      <c r="B50" s="13" t="s">
        <v>32</v>
      </c>
      <c r="C50" s="5" t="s">
        <v>198</v>
      </c>
      <c r="D50" s="168">
        <v>0</v>
      </c>
      <c r="E50" s="168">
        <v>0</v>
      </c>
      <c r="F50" s="93"/>
      <c r="G50" s="18"/>
    </row>
    <row r="51" spans="1:7" ht="15">
      <c r="A51" s="19"/>
      <c r="B51" s="20" t="s">
        <v>33</v>
      </c>
      <c r="C51" s="5" t="s">
        <v>197</v>
      </c>
      <c r="D51" s="168">
        <v>0</v>
      </c>
      <c r="E51" s="168">
        <v>0</v>
      </c>
      <c r="F51" s="93"/>
      <c r="G51" s="18"/>
    </row>
    <row r="52" spans="1:7" ht="15">
      <c r="A52" s="19">
        <v>20</v>
      </c>
      <c r="B52" s="13"/>
      <c r="C52" s="2" t="s">
        <v>14</v>
      </c>
      <c r="D52" s="168">
        <v>2116.1967</v>
      </c>
      <c r="E52" s="168">
        <v>245.84</v>
      </c>
      <c r="F52" s="94" t="s">
        <v>94</v>
      </c>
      <c r="G52" s="18" t="s">
        <v>94</v>
      </c>
    </row>
    <row r="53" spans="1:7" ht="15">
      <c r="A53" s="19"/>
      <c r="B53" s="13"/>
      <c r="C53" s="34" t="s">
        <v>216</v>
      </c>
      <c r="D53" s="169">
        <f>+D48+D52</f>
        <v>2116.1967</v>
      </c>
      <c r="E53" s="169">
        <f>+E48+E52</f>
        <v>245.84</v>
      </c>
      <c r="F53" s="138"/>
      <c r="G53" s="139"/>
    </row>
    <row r="54" spans="1:7">
      <c r="A54" s="19"/>
      <c r="B54" s="13"/>
      <c r="C54" s="10" t="s">
        <v>217</v>
      </c>
      <c r="D54" s="162"/>
      <c r="E54" s="162"/>
      <c r="F54" s="93"/>
      <c r="G54" s="18"/>
    </row>
    <row r="55" spans="1:7" ht="15">
      <c r="A55" s="19">
        <v>21</v>
      </c>
      <c r="B55" s="13"/>
      <c r="C55" s="2" t="s">
        <v>15</v>
      </c>
      <c r="D55" s="168">
        <v>397512.3958</v>
      </c>
      <c r="E55" s="168">
        <f>+E56+E57</f>
        <v>429542.08</v>
      </c>
      <c r="F55" s="94" t="s">
        <v>95</v>
      </c>
      <c r="G55" s="18" t="s">
        <v>95</v>
      </c>
    </row>
    <row r="56" spans="1:7" ht="15">
      <c r="A56" s="19"/>
      <c r="B56" s="13" t="s">
        <v>31</v>
      </c>
      <c r="C56" s="5" t="s">
        <v>270</v>
      </c>
      <c r="D56" s="168">
        <v>386500.45360000001</v>
      </c>
      <c r="E56" s="168">
        <v>417211.18</v>
      </c>
      <c r="F56" s="93"/>
      <c r="G56" s="18"/>
    </row>
    <row r="57" spans="1:7" ht="15">
      <c r="A57" s="19"/>
      <c r="B57" s="13" t="s">
        <v>32</v>
      </c>
      <c r="C57" s="5" t="s">
        <v>271</v>
      </c>
      <c r="D57" s="168">
        <v>11011.9422</v>
      </c>
      <c r="E57" s="168">
        <v>12330.9</v>
      </c>
      <c r="F57" s="93"/>
      <c r="G57" s="18"/>
    </row>
    <row r="58" spans="1:7" ht="15.75" thickBot="1">
      <c r="A58" s="19"/>
      <c r="B58" s="13"/>
      <c r="C58" s="34" t="s">
        <v>218</v>
      </c>
      <c r="D58" s="170">
        <f>+D55</f>
        <v>397512.3958</v>
      </c>
      <c r="E58" s="170">
        <f>+E55</f>
        <v>429542.08</v>
      </c>
      <c r="F58" s="140"/>
      <c r="G58" s="141"/>
    </row>
    <row r="59" spans="1:7" ht="15.75" thickBot="1">
      <c r="A59" s="19"/>
      <c r="B59" s="13"/>
      <c r="C59" s="34" t="s">
        <v>16</v>
      </c>
      <c r="D59" s="167">
        <f>+D53-D58</f>
        <v>-395396.19910000003</v>
      </c>
      <c r="E59" s="167">
        <f>+E53-E58</f>
        <v>-429296.24</v>
      </c>
      <c r="F59" s="131" t="s">
        <v>0</v>
      </c>
      <c r="G59" s="132"/>
    </row>
    <row r="60" spans="1:7">
      <c r="A60" s="19"/>
      <c r="B60" s="13"/>
      <c r="C60" s="34" t="s">
        <v>17</v>
      </c>
      <c r="D60" s="163"/>
      <c r="E60" s="163"/>
      <c r="F60" s="142"/>
      <c r="G60" s="143"/>
    </row>
    <row r="61" spans="1:7" ht="15">
      <c r="A61" s="17">
        <v>22</v>
      </c>
      <c r="B61" s="20"/>
      <c r="C61" s="4" t="s">
        <v>18</v>
      </c>
      <c r="D61" s="168">
        <v>0</v>
      </c>
      <c r="E61" s="168">
        <v>0</v>
      </c>
      <c r="F61" s="144" t="s">
        <v>96</v>
      </c>
      <c r="G61" s="143" t="s">
        <v>96</v>
      </c>
    </row>
    <row r="62" spans="1:7" ht="15.75" thickBot="1">
      <c r="A62" s="19">
        <v>23</v>
      </c>
      <c r="B62" s="13"/>
      <c r="C62" s="4" t="s">
        <v>19</v>
      </c>
      <c r="D62" s="168">
        <v>0</v>
      </c>
      <c r="E62" s="168">
        <v>0</v>
      </c>
      <c r="F62" s="144" t="s">
        <v>97</v>
      </c>
      <c r="G62" s="143" t="s">
        <v>97</v>
      </c>
    </row>
    <row r="63" spans="1:7" ht="15.75" thickBot="1">
      <c r="A63" s="19"/>
      <c r="B63" s="13"/>
      <c r="C63" s="34" t="s">
        <v>20</v>
      </c>
      <c r="D63" s="167">
        <f>+D61-D62</f>
        <v>0</v>
      </c>
      <c r="E63" s="167">
        <f>+E61-E62</f>
        <v>0</v>
      </c>
      <c r="F63" s="131"/>
      <c r="G63" s="132"/>
    </row>
    <row r="64" spans="1:7">
      <c r="A64" s="19"/>
      <c r="B64" s="13"/>
      <c r="C64" s="52" t="s">
        <v>269</v>
      </c>
      <c r="D64" s="162"/>
      <c r="E64" s="162"/>
      <c r="F64" s="93"/>
      <c r="G64" s="18"/>
    </row>
    <row r="65" spans="1:7" ht="15">
      <c r="A65" s="19">
        <v>24</v>
      </c>
      <c r="B65" s="13"/>
      <c r="C65" s="145" t="s">
        <v>220</v>
      </c>
      <c r="D65" s="168">
        <v>957235.46640000003</v>
      </c>
      <c r="E65" s="168">
        <f>SUM(E66:E70)</f>
        <v>1123850.71</v>
      </c>
      <c r="F65" s="94" t="s">
        <v>98</v>
      </c>
      <c r="G65" s="18" t="s">
        <v>98</v>
      </c>
    </row>
    <row r="66" spans="1:7" ht="15">
      <c r="A66" s="17"/>
      <c r="B66" s="13" t="s">
        <v>31</v>
      </c>
      <c r="C66" s="9" t="s">
        <v>227</v>
      </c>
      <c r="D66" s="166">
        <v>0</v>
      </c>
      <c r="E66" s="166">
        <v>408315.79</v>
      </c>
      <c r="F66" s="16"/>
      <c r="G66" s="18"/>
    </row>
    <row r="67" spans="1:7" ht="15">
      <c r="A67" s="19"/>
      <c r="B67" s="13" t="s">
        <v>32</v>
      </c>
      <c r="C67" s="146" t="s">
        <v>219</v>
      </c>
      <c r="D67" s="168">
        <v>474003.99</v>
      </c>
      <c r="E67" s="168">
        <v>615898.06999999995</v>
      </c>
      <c r="F67" s="94"/>
      <c r="G67" s="18"/>
    </row>
    <row r="68" spans="1:7" ht="15">
      <c r="A68" s="19" t="s">
        <v>0</v>
      </c>
      <c r="B68" s="13" t="s">
        <v>33</v>
      </c>
      <c r="C68" s="146" t="s">
        <v>70</v>
      </c>
      <c r="D68" s="168">
        <v>133558.60440000001</v>
      </c>
      <c r="E68" s="168">
        <v>14133.53</v>
      </c>
      <c r="F68" s="93"/>
      <c r="G68" s="18" t="s">
        <v>103</v>
      </c>
    </row>
    <row r="69" spans="1:7" ht="15">
      <c r="A69" s="19" t="s">
        <v>0</v>
      </c>
      <c r="B69" s="20" t="s">
        <v>34</v>
      </c>
      <c r="C69" s="5" t="s">
        <v>21</v>
      </c>
      <c r="D69" s="168">
        <v>0</v>
      </c>
      <c r="E69" s="168">
        <v>0</v>
      </c>
      <c r="F69" s="93"/>
      <c r="G69" s="18" t="s">
        <v>104</v>
      </c>
    </row>
    <row r="70" spans="1:7" ht="15">
      <c r="A70" s="19"/>
      <c r="B70" s="20" t="s">
        <v>35</v>
      </c>
      <c r="C70" s="5" t="s">
        <v>193</v>
      </c>
      <c r="D70" s="168">
        <v>349672.87200000003</v>
      </c>
      <c r="E70" s="168">
        <v>85503.32</v>
      </c>
      <c r="F70" s="93"/>
      <c r="G70" s="18"/>
    </row>
    <row r="71" spans="1:7" ht="15">
      <c r="A71" s="19"/>
      <c r="B71" s="13"/>
      <c r="C71" s="3" t="s">
        <v>40</v>
      </c>
      <c r="D71" s="171">
        <f>+D65</f>
        <v>957235.46640000003</v>
      </c>
      <c r="E71" s="171">
        <f>+E65</f>
        <v>1123850.71</v>
      </c>
      <c r="F71" s="147"/>
      <c r="G71" s="36"/>
    </row>
    <row r="72" spans="1:7" ht="15">
      <c r="A72" s="19">
        <v>25</v>
      </c>
      <c r="B72" s="13"/>
      <c r="C72" s="145" t="s">
        <v>221</v>
      </c>
      <c r="D72" s="168">
        <f>SUM(D73:D76)</f>
        <v>268727.70559999999</v>
      </c>
      <c r="E72" s="168">
        <f>SUM(E73:E76)</f>
        <v>662963.72</v>
      </c>
      <c r="F72" s="94" t="s">
        <v>99</v>
      </c>
      <c r="G72" s="18" t="s">
        <v>99</v>
      </c>
    </row>
    <row r="73" spans="1:7" ht="15">
      <c r="A73" s="19"/>
      <c r="B73" s="20" t="s">
        <v>31</v>
      </c>
      <c r="C73" s="146" t="s">
        <v>222</v>
      </c>
      <c r="D73" s="168">
        <v>825.6</v>
      </c>
      <c r="E73" s="168">
        <v>5510.75</v>
      </c>
      <c r="F73" s="94"/>
      <c r="G73" s="18"/>
    </row>
    <row r="74" spans="1:7" ht="15">
      <c r="A74" s="19" t="s">
        <v>0</v>
      </c>
      <c r="B74" s="20" t="s">
        <v>32</v>
      </c>
      <c r="C74" s="146" t="s">
        <v>223</v>
      </c>
      <c r="D74" s="168">
        <v>201655.9</v>
      </c>
      <c r="E74" s="168">
        <v>612613.65</v>
      </c>
      <c r="F74" s="93"/>
      <c r="G74" s="18" t="s">
        <v>106</v>
      </c>
    </row>
    <row r="75" spans="1:7" ht="15">
      <c r="A75" s="19" t="s">
        <v>0</v>
      </c>
      <c r="B75" s="20" t="s">
        <v>33</v>
      </c>
      <c r="C75" s="5" t="s">
        <v>22</v>
      </c>
      <c r="D75" s="168">
        <v>0</v>
      </c>
      <c r="E75" s="168">
        <v>0</v>
      </c>
      <c r="F75" s="93"/>
      <c r="G75" s="18" t="s">
        <v>105</v>
      </c>
    </row>
    <row r="76" spans="1:7" ht="15">
      <c r="A76" s="19" t="s">
        <v>0</v>
      </c>
      <c r="B76" s="20" t="s">
        <v>34</v>
      </c>
      <c r="C76" s="5" t="s">
        <v>23</v>
      </c>
      <c r="D76" s="168">
        <v>66246.205600000001</v>
      </c>
      <c r="E76" s="168">
        <v>44839.32</v>
      </c>
      <c r="F76" s="93"/>
      <c r="G76" s="18" t="s">
        <v>107</v>
      </c>
    </row>
    <row r="77" spans="1:7" ht="15.75" thickBot="1">
      <c r="A77" s="19"/>
      <c r="B77" s="13"/>
      <c r="C77" s="3" t="s">
        <v>41</v>
      </c>
      <c r="D77" s="171">
        <f>+D72</f>
        <v>268727.70559999999</v>
      </c>
      <c r="E77" s="171">
        <f>+E72</f>
        <v>662963.72</v>
      </c>
      <c r="F77" s="138"/>
      <c r="G77" s="35"/>
    </row>
    <row r="78" spans="1:7" ht="13.5" thickBot="1">
      <c r="A78" s="19"/>
      <c r="B78" s="13"/>
      <c r="C78" s="34" t="s">
        <v>42</v>
      </c>
      <c r="D78" s="164">
        <f>+D71-D77</f>
        <v>688507.76080000005</v>
      </c>
      <c r="E78" s="164">
        <f>+E71-E77</f>
        <v>460886.99</v>
      </c>
      <c r="F78" s="148"/>
      <c r="G78" s="132"/>
    </row>
    <row r="79" spans="1:7" ht="15.75" thickBot="1">
      <c r="A79" s="19"/>
      <c r="B79" s="13"/>
      <c r="C79" s="34" t="s">
        <v>304</v>
      </c>
      <c r="D79" s="172">
        <f>+D23-D43+D59+D63+D78</f>
        <v>3260948.119400003</v>
      </c>
      <c r="E79" s="172">
        <f>+E23-E43+E59+E63+E78</f>
        <v>2120721.4700000007</v>
      </c>
      <c r="F79" s="92"/>
      <c r="G79" s="91"/>
    </row>
    <row r="80" spans="1:7" ht="34.5" customHeight="1" thickBot="1">
      <c r="A80" s="19">
        <v>26</v>
      </c>
      <c r="B80" s="13"/>
      <c r="C80" s="21" t="s">
        <v>248</v>
      </c>
      <c r="D80" s="168">
        <v>198106.67130000005</v>
      </c>
      <c r="E80" s="168">
        <v>175326.07</v>
      </c>
      <c r="F80" s="92">
        <v>22</v>
      </c>
      <c r="G80" s="91">
        <v>22</v>
      </c>
    </row>
    <row r="81" spans="1:7" ht="27.75" customHeight="1" thickBot="1">
      <c r="A81" s="19">
        <v>27</v>
      </c>
      <c r="B81" s="13"/>
      <c r="C81" s="151" t="s">
        <v>334</v>
      </c>
      <c r="D81" s="165">
        <f>+D79-D80</f>
        <v>3062841.4481000029</v>
      </c>
      <c r="E81" s="165">
        <f>+E79-E80</f>
        <v>1945395.4000000006</v>
      </c>
      <c r="F81" s="149">
        <v>23</v>
      </c>
      <c r="G81" s="150">
        <v>23</v>
      </c>
    </row>
    <row r="82" spans="1:7" ht="14.1" customHeight="1" thickBot="1">
      <c r="A82" s="80">
        <v>28</v>
      </c>
      <c r="B82" s="41"/>
      <c r="C82" s="152" t="s">
        <v>333</v>
      </c>
      <c r="D82" s="173">
        <v>0</v>
      </c>
      <c r="E82" s="173">
        <v>0</v>
      </c>
      <c r="F82" s="153"/>
      <c r="G82" s="154"/>
    </row>
    <row r="83" spans="1:7" customFormat="1" ht="13.5" thickTop="1">
      <c r="B83" s="159" t="s">
        <v>249</v>
      </c>
      <c r="C83" s="160" t="s">
        <v>250</v>
      </c>
    </row>
  </sheetData>
  <mergeCells count="5">
    <mergeCell ref="A2:G2"/>
    <mergeCell ref="A1:G1"/>
    <mergeCell ref="A4:G4"/>
    <mergeCell ref="D5:D6"/>
    <mergeCell ref="E5:E6"/>
  </mergeCells>
  <pageMargins left="0.74803149606299213" right="0.74803149606299213" top="0.27559055118110237" bottom="7.874015748031496E-2" header="0.15748031496062992" footer="0.19685039370078741"/>
  <pageSetup paperSize="9" scale="7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"/>
  <sheetViews>
    <sheetView topLeftCell="A37" zoomScaleNormal="100" workbookViewId="0">
      <selection activeCell="E91" sqref="E91:E92"/>
    </sheetView>
  </sheetViews>
  <sheetFormatPr defaultRowHeight="12.75"/>
  <cols>
    <col min="1" max="1" width="2.5703125" style="46" bestFit="1" customWidth="1"/>
    <col min="2" max="2" width="5.5703125" style="1" customWidth="1"/>
    <col min="3" max="3" width="2" style="1" bestFit="1" customWidth="1"/>
    <col min="4" max="4" width="52.85546875" style="1" customWidth="1"/>
    <col min="5" max="5" width="15.5703125" style="1" customWidth="1"/>
    <col min="6" max="6" width="15.140625" style="1" customWidth="1"/>
    <col min="7" max="7" width="13" style="1" customWidth="1"/>
    <col min="8" max="8" width="11.5703125" style="1" customWidth="1"/>
    <col min="9" max="9" width="4.5703125" style="1" customWidth="1"/>
    <col min="10" max="16384" width="9.140625" style="1"/>
  </cols>
  <sheetData>
    <row r="1" spans="1:8" customFormat="1" ht="15.75">
      <c r="A1" s="198" t="s">
        <v>300</v>
      </c>
      <c r="B1" s="198"/>
      <c r="C1" s="198"/>
      <c r="D1" s="198"/>
      <c r="E1" s="198"/>
      <c r="F1" s="198"/>
      <c r="G1" s="198"/>
      <c r="H1" s="198"/>
    </row>
    <row r="2" spans="1:8" ht="27" customHeight="1" thickBot="1">
      <c r="A2"/>
      <c r="B2"/>
      <c r="C2"/>
      <c r="D2"/>
      <c r="E2"/>
      <c r="F2"/>
      <c r="G2" s="95"/>
      <c r="H2" s="95" t="s">
        <v>301</v>
      </c>
    </row>
    <row r="3" spans="1:8" ht="13.5" thickTop="1">
      <c r="A3" s="42"/>
      <c r="B3" s="22"/>
      <c r="C3" s="39"/>
      <c r="D3" s="58" t="s">
        <v>266</v>
      </c>
      <c r="E3" s="196" t="s">
        <v>342</v>
      </c>
      <c r="F3" s="196" t="s">
        <v>341</v>
      </c>
      <c r="G3" s="23" t="s">
        <v>71</v>
      </c>
      <c r="H3" s="24" t="s">
        <v>71</v>
      </c>
    </row>
    <row r="4" spans="1:8" ht="26.25" customHeight="1" thickBot="1">
      <c r="A4" s="45"/>
      <c r="B4" s="37"/>
      <c r="C4" s="41"/>
      <c r="D4" s="37"/>
      <c r="E4" s="197"/>
      <c r="F4" s="197"/>
      <c r="G4" s="48" t="s">
        <v>108</v>
      </c>
      <c r="H4" s="49" t="s">
        <v>73</v>
      </c>
    </row>
    <row r="5" spans="1:8" ht="37.5" customHeight="1" thickTop="1">
      <c r="A5" s="43"/>
      <c r="B5" s="2">
        <v>1</v>
      </c>
      <c r="C5" s="13"/>
      <c r="D5" s="114" t="s">
        <v>282</v>
      </c>
      <c r="E5" s="11"/>
      <c r="F5" s="11"/>
      <c r="G5" s="11" t="s">
        <v>118</v>
      </c>
      <c r="H5" s="25" t="s">
        <v>118</v>
      </c>
    </row>
    <row r="6" spans="1:8" ht="15">
      <c r="A6" s="43"/>
      <c r="B6" s="2"/>
      <c r="C6" s="13"/>
      <c r="D6" s="104" t="s">
        <v>283</v>
      </c>
      <c r="E6" s="105"/>
      <c r="F6" s="105"/>
      <c r="G6" s="105"/>
      <c r="H6" s="106"/>
    </row>
    <row r="7" spans="1:8" ht="15">
      <c r="A7" s="43"/>
      <c r="B7" s="2"/>
      <c r="C7" s="13"/>
      <c r="D7" s="66" t="s">
        <v>284</v>
      </c>
      <c r="E7" s="6"/>
      <c r="F7" s="6"/>
      <c r="G7" s="6"/>
      <c r="H7" s="27"/>
    </row>
    <row r="8" spans="1:8">
      <c r="A8" s="43" t="s">
        <v>43</v>
      </c>
      <c r="B8" s="2"/>
      <c r="C8" s="13"/>
      <c r="D8" s="10" t="s">
        <v>60</v>
      </c>
      <c r="E8" s="6"/>
      <c r="F8" s="6"/>
      <c r="G8" s="6" t="s">
        <v>119</v>
      </c>
      <c r="H8" s="18" t="s">
        <v>119</v>
      </c>
    </row>
    <row r="9" spans="1:8">
      <c r="A9" s="43"/>
      <c r="B9" s="2">
        <v>1</v>
      </c>
      <c r="C9" s="13"/>
      <c r="D9" s="9" t="s">
        <v>110</v>
      </c>
      <c r="E9" s="174">
        <v>0</v>
      </c>
      <c r="F9" s="174">
        <v>0</v>
      </c>
      <c r="G9" s="6" t="s">
        <v>120</v>
      </c>
      <c r="H9" s="18" t="s">
        <v>120</v>
      </c>
    </row>
    <row r="10" spans="1:8">
      <c r="A10" s="43"/>
      <c r="B10" s="2">
        <v>2</v>
      </c>
      <c r="C10" s="13"/>
      <c r="D10" s="9" t="s">
        <v>111</v>
      </c>
      <c r="E10" s="174">
        <v>0</v>
      </c>
      <c r="F10" s="174">
        <v>0</v>
      </c>
      <c r="G10" s="6" t="s">
        <v>121</v>
      </c>
      <c r="H10" s="18" t="s">
        <v>121</v>
      </c>
    </row>
    <row r="11" spans="1:8">
      <c r="A11" s="43"/>
      <c r="B11" s="2">
        <v>3</v>
      </c>
      <c r="C11" s="13"/>
      <c r="D11" s="9" t="s">
        <v>112</v>
      </c>
      <c r="E11" s="174">
        <v>212517.98360000001</v>
      </c>
      <c r="F11" s="174">
        <v>212383.42</v>
      </c>
      <c r="G11" s="6" t="s">
        <v>122</v>
      </c>
      <c r="H11" s="18" t="s">
        <v>122</v>
      </c>
    </row>
    <row r="12" spans="1:8">
      <c r="A12" s="43"/>
      <c r="B12" s="2">
        <v>4</v>
      </c>
      <c r="C12" s="13"/>
      <c r="D12" s="9" t="s">
        <v>113</v>
      </c>
      <c r="E12" s="174">
        <v>0</v>
      </c>
      <c r="F12" s="174">
        <v>0</v>
      </c>
      <c r="G12" s="6" t="s">
        <v>123</v>
      </c>
      <c r="H12" s="18" t="s">
        <v>123</v>
      </c>
    </row>
    <row r="13" spans="1:8">
      <c r="A13" s="43"/>
      <c r="B13" s="2">
        <v>5</v>
      </c>
      <c r="C13" s="13"/>
      <c r="D13" s="9" t="s">
        <v>114</v>
      </c>
      <c r="E13" s="174">
        <v>0</v>
      </c>
      <c r="F13" s="174">
        <v>0</v>
      </c>
      <c r="G13" s="6" t="s">
        <v>124</v>
      </c>
      <c r="H13" s="18" t="s">
        <v>124</v>
      </c>
    </row>
    <row r="14" spans="1:8">
      <c r="A14" s="43"/>
      <c r="B14" s="2">
        <v>6</v>
      </c>
      <c r="C14" s="13"/>
      <c r="D14" s="9" t="s">
        <v>56</v>
      </c>
      <c r="E14" s="174">
        <v>0</v>
      </c>
      <c r="F14" s="174">
        <v>0</v>
      </c>
      <c r="G14" s="6" t="s">
        <v>125</v>
      </c>
      <c r="H14" s="18" t="s">
        <v>125</v>
      </c>
    </row>
    <row r="15" spans="1:8">
      <c r="A15" s="43"/>
      <c r="B15" s="2">
        <v>9</v>
      </c>
      <c r="C15" s="13"/>
      <c r="D15" s="28" t="s">
        <v>24</v>
      </c>
      <c r="E15" s="174">
        <v>19307.686399999999</v>
      </c>
      <c r="F15" s="174">
        <v>23220.94</v>
      </c>
      <c r="G15" s="6" t="s">
        <v>126</v>
      </c>
      <c r="H15" s="18" t="s">
        <v>126</v>
      </c>
    </row>
    <row r="16" spans="1:8" ht="15">
      <c r="A16" s="65"/>
      <c r="B16" s="59"/>
      <c r="C16" s="60"/>
      <c r="D16" s="62" t="s">
        <v>285</v>
      </c>
      <c r="E16" s="175">
        <f>SUM(E9:E15)</f>
        <v>231825.67</v>
      </c>
      <c r="F16" s="175">
        <f>SUM(F9:F15)</f>
        <v>235604.36000000002</v>
      </c>
      <c r="G16" s="63"/>
      <c r="H16" s="64"/>
    </row>
    <row r="17" spans="1:8">
      <c r="A17" s="43"/>
      <c r="B17" s="2"/>
      <c r="C17" s="13"/>
      <c r="D17" s="29"/>
      <c r="E17" s="6"/>
      <c r="F17" s="6"/>
      <c r="G17" s="6"/>
      <c r="H17" s="27"/>
    </row>
    <row r="18" spans="1:8">
      <c r="A18" s="44"/>
      <c r="B18" s="28"/>
      <c r="C18" s="40"/>
      <c r="D18" s="32" t="s">
        <v>183</v>
      </c>
      <c r="E18" s="6"/>
      <c r="F18" s="6"/>
      <c r="G18" s="6"/>
      <c r="H18" s="18"/>
    </row>
    <row r="19" spans="1:8">
      <c r="A19" s="44" t="s">
        <v>44</v>
      </c>
      <c r="B19" s="28">
        <v>1</v>
      </c>
      <c r="C19" s="40"/>
      <c r="D19" s="28" t="s">
        <v>182</v>
      </c>
      <c r="E19" s="176">
        <f>E20+E21+E22+E23</f>
        <v>1097768.98</v>
      </c>
      <c r="F19" s="176">
        <f>F20+F21+F22+F23</f>
        <v>1177241.73</v>
      </c>
      <c r="G19" s="6"/>
      <c r="H19" s="18"/>
    </row>
    <row r="20" spans="1:8">
      <c r="A20" s="44"/>
      <c r="B20" s="28" t="s">
        <v>307</v>
      </c>
      <c r="C20" s="40"/>
      <c r="D20" s="28" t="s">
        <v>231</v>
      </c>
      <c r="E20" s="174">
        <v>0</v>
      </c>
      <c r="F20" s="174">
        <v>0</v>
      </c>
      <c r="G20" s="6"/>
      <c r="H20" s="18"/>
    </row>
    <row r="21" spans="1:8">
      <c r="A21" s="44"/>
      <c r="B21" s="28" t="s">
        <v>308</v>
      </c>
      <c r="C21" s="40"/>
      <c r="D21" s="28" t="s">
        <v>230</v>
      </c>
      <c r="E21" s="174">
        <v>58074.09</v>
      </c>
      <c r="F21" s="174">
        <v>137546.84</v>
      </c>
      <c r="G21" s="6"/>
      <c r="H21" s="18"/>
    </row>
    <row r="22" spans="1:8" ht="15">
      <c r="A22" s="69"/>
      <c r="B22" s="28" t="s">
        <v>309</v>
      </c>
      <c r="C22" s="88"/>
      <c r="D22" s="89" t="s">
        <v>286</v>
      </c>
      <c r="E22" s="174">
        <v>1039694.89</v>
      </c>
      <c r="F22" s="174">
        <v>1039694.89</v>
      </c>
      <c r="G22" s="67"/>
      <c r="H22" s="68"/>
    </row>
    <row r="23" spans="1:8">
      <c r="A23" s="44"/>
      <c r="B23" s="28" t="s">
        <v>310</v>
      </c>
      <c r="C23" s="40"/>
      <c r="D23" s="28" t="s">
        <v>232</v>
      </c>
      <c r="E23" s="174">
        <v>0</v>
      </c>
      <c r="F23" s="174">
        <v>0</v>
      </c>
      <c r="G23" s="6"/>
      <c r="H23" s="18"/>
    </row>
    <row r="24" spans="1:8">
      <c r="A24" s="44" t="s">
        <v>46</v>
      </c>
      <c r="B24" s="28">
        <v>2</v>
      </c>
      <c r="C24" s="40"/>
      <c r="D24" s="28" t="s">
        <v>228</v>
      </c>
      <c r="E24" s="177">
        <f>SUM(E25:E37)</f>
        <v>22193432.441599999</v>
      </c>
      <c r="F24" s="177">
        <v>20974860.059999999</v>
      </c>
      <c r="G24" s="6" t="s">
        <v>0</v>
      </c>
      <c r="H24" s="18"/>
    </row>
    <row r="25" spans="1:8">
      <c r="A25" s="44"/>
      <c r="B25" s="28" t="s">
        <v>311</v>
      </c>
      <c r="C25" s="40"/>
      <c r="D25" s="28" t="s">
        <v>229</v>
      </c>
      <c r="E25" s="174">
        <v>16983.030400000003</v>
      </c>
      <c r="F25" s="174">
        <v>0</v>
      </c>
      <c r="G25" s="6" t="s">
        <v>127</v>
      </c>
      <c r="H25" s="18" t="s">
        <v>127</v>
      </c>
    </row>
    <row r="26" spans="1:8">
      <c r="A26" s="44"/>
      <c r="B26" s="28"/>
      <c r="C26" s="40" t="s">
        <v>31</v>
      </c>
      <c r="D26" s="30" t="s">
        <v>237</v>
      </c>
      <c r="E26" s="174">
        <v>0</v>
      </c>
      <c r="F26" s="174">
        <v>0</v>
      </c>
      <c r="G26" s="6"/>
      <c r="H26" s="18"/>
    </row>
    <row r="27" spans="1:8">
      <c r="A27" s="44"/>
      <c r="B27" s="28" t="s">
        <v>312</v>
      </c>
      <c r="C27" s="40"/>
      <c r="D27" s="28" t="s">
        <v>230</v>
      </c>
      <c r="E27" s="174">
        <v>5102122.3339999998</v>
      </c>
      <c r="F27" s="174">
        <v>4521472.99</v>
      </c>
      <c r="G27" s="6"/>
      <c r="H27" s="18"/>
    </row>
    <row r="28" spans="1:8">
      <c r="A28" s="44"/>
      <c r="B28" s="28"/>
      <c r="C28" s="40" t="s">
        <v>31</v>
      </c>
      <c r="D28" s="30" t="s">
        <v>237</v>
      </c>
      <c r="E28" s="174">
        <v>0</v>
      </c>
      <c r="F28" s="174">
        <v>0</v>
      </c>
      <c r="G28" s="6"/>
      <c r="H28" s="18"/>
    </row>
    <row r="29" spans="1:8">
      <c r="A29" s="44"/>
      <c r="B29" s="28" t="s">
        <v>313</v>
      </c>
      <c r="C29" s="40"/>
      <c r="D29" s="28" t="s">
        <v>25</v>
      </c>
      <c r="E29" s="174">
        <v>294194.03200000001</v>
      </c>
      <c r="F29" s="174">
        <v>277759.76</v>
      </c>
      <c r="G29" s="6" t="s">
        <v>128</v>
      </c>
      <c r="H29" s="18" t="s">
        <v>128</v>
      </c>
    </row>
    <row r="30" spans="1:8">
      <c r="A30" s="44"/>
      <c r="B30" s="28"/>
      <c r="C30" s="40" t="s">
        <v>31</v>
      </c>
      <c r="D30" s="30" t="s">
        <v>237</v>
      </c>
      <c r="E30" s="174">
        <v>0</v>
      </c>
      <c r="F30" s="174">
        <v>0</v>
      </c>
      <c r="G30" s="6"/>
      <c r="H30" s="18"/>
    </row>
    <row r="31" spans="1:8">
      <c r="A31" s="44"/>
      <c r="B31" s="28" t="s">
        <v>314</v>
      </c>
      <c r="C31" s="40"/>
      <c r="D31" s="28" t="s">
        <v>115</v>
      </c>
      <c r="E31" s="174">
        <v>109346.3708</v>
      </c>
      <c r="F31" s="174">
        <v>102573.12</v>
      </c>
      <c r="G31" s="6" t="s">
        <v>129</v>
      </c>
      <c r="H31" s="18" t="s">
        <v>129</v>
      </c>
    </row>
    <row r="32" spans="1:8">
      <c r="A32" s="31"/>
      <c r="B32" s="28" t="s">
        <v>315</v>
      </c>
      <c r="C32" s="40"/>
      <c r="D32" s="28" t="s">
        <v>236</v>
      </c>
      <c r="E32" s="174">
        <v>71600.5</v>
      </c>
      <c r="F32" s="174">
        <v>71600.5</v>
      </c>
      <c r="G32" s="6"/>
      <c r="H32" s="18"/>
    </row>
    <row r="33" spans="1:8">
      <c r="A33" s="31"/>
      <c r="B33" s="28" t="s">
        <v>316</v>
      </c>
      <c r="C33" s="40"/>
      <c r="D33" s="28" t="s">
        <v>233</v>
      </c>
      <c r="E33" s="174">
        <v>59790.12</v>
      </c>
      <c r="F33" s="174">
        <v>36437.440000000002</v>
      </c>
      <c r="G33" s="6"/>
      <c r="H33" s="18"/>
    </row>
    <row r="34" spans="1:8">
      <c r="A34" s="31"/>
      <c r="B34" s="28" t="s">
        <v>317</v>
      </c>
      <c r="C34" s="40"/>
      <c r="D34" s="28" t="s">
        <v>234</v>
      </c>
      <c r="E34" s="174">
        <v>28789.065200000001</v>
      </c>
      <c r="F34" s="174">
        <v>34111.550000000003</v>
      </c>
      <c r="G34" s="6"/>
      <c r="H34" s="18"/>
    </row>
    <row r="35" spans="1:8" ht="15">
      <c r="A35" s="70"/>
      <c r="B35" s="28" t="s">
        <v>318</v>
      </c>
      <c r="C35" s="88"/>
      <c r="D35" s="89" t="s">
        <v>286</v>
      </c>
      <c r="E35" s="174">
        <v>832128.08</v>
      </c>
      <c r="F35" s="174">
        <v>370445.03</v>
      </c>
      <c r="G35" s="67"/>
      <c r="H35" s="68"/>
    </row>
    <row r="36" spans="1:8" ht="15">
      <c r="A36" s="155"/>
      <c r="B36" s="156" t="s">
        <v>319</v>
      </c>
      <c r="C36" s="157"/>
      <c r="D36" s="158" t="s">
        <v>287</v>
      </c>
      <c r="E36" s="174">
        <v>0</v>
      </c>
      <c r="F36" s="174">
        <v>0</v>
      </c>
      <c r="G36" s="67"/>
      <c r="H36" s="68"/>
    </row>
    <row r="37" spans="1:8">
      <c r="A37" s="31"/>
      <c r="B37" s="28" t="s">
        <v>295</v>
      </c>
      <c r="C37" s="40"/>
      <c r="D37" s="28" t="s">
        <v>235</v>
      </c>
      <c r="E37" s="174">
        <v>15678478.9092</v>
      </c>
      <c r="F37" s="174">
        <v>15560459.67</v>
      </c>
      <c r="G37" s="6"/>
      <c r="H37" s="18"/>
    </row>
    <row r="38" spans="1:8">
      <c r="A38" s="44"/>
      <c r="B38" s="28">
        <v>3</v>
      </c>
      <c r="C38" s="40"/>
      <c r="D38" s="28" t="s">
        <v>181</v>
      </c>
      <c r="E38" s="174">
        <v>18904919.561999999</v>
      </c>
      <c r="F38" s="174">
        <v>19018061.809999999</v>
      </c>
      <c r="G38" s="6" t="s">
        <v>130</v>
      </c>
      <c r="H38" s="18" t="s">
        <v>130</v>
      </c>
    </row>
    <row r="39" spans="1:8" ht="15">
      <c r="A39" s="44"/>
      <c r="B39" s="28"/>
      <c r="C39" s="40"/>
      <c r="D39" s="62" t="s">
        <v>288</v>
      </c>
      <c r="E39" s="175">
        <f>E19+E24+E38</f>
        <v>42196120.983599998</v>
      </c>
      <c r="F39" s="175">
        <f>F19+F24+F38</f>
        <v>41170163.599999994</v>
      </c>
      <c r="G39" s="12"/>
      <c r="H39" s="26"/>
    </row>
    <row r="40" spans="1:8">
      <c r="A40" s="44"/>
      <c r="B40" s="28"/>
      <c r="C40" s="40"/>
      <c r="D40" s="28"/>
      <c r="E40" s="6"/>
      <c r="F40" s="6"/>
      <c r="G40" s="6"/>
      <c r="H40" s="27"/>
    </row>
    <row r="41" spans="1:8">
      <c r="A41" s="47" t="s">
        <v>47</v>
      </c>
      <c r="B41" s="2"/>
      <c r="C41" s="13"/>
      <c r="D41" s="32" t="s">
        <v>67</v>
      </c>
      <c r="E41" s="6"/>
      <c r="F41" s="6"/>
      <c r="G41" s="6"/>
      <c r="H41" s="27"/>
    </row>
    <row r="42" spans="1:8">
      <c r="A42" s="43"/>
      <c r="B42" s="2">
        <v>1</v>
      </c>
      <c r="C42" s="13"/>
      <c r="D42" s="15" t="s">
        <v>27</v>
      </c>
      <c r="E42" s="174">
        <f>E43+E44+E45</f>
        <v>0</v>
      </c>
      <c r="F42" s="6"/>
      <c r="G42" s="6" t="s">
        <v>131</v>
      </c>
      <c r="H42" s="18" t="s">
        <v>131</v>
      </c>
    </row>
    <row r="43" spans="1:8">
      <c r="A43" s="43"/>
      <c r="B43" s="2"/>
      <c r="C43" s="20" t="s">
        <v>31</v>
      </c>
      <c r="D43" s="5" t="s">
        <v>178</v>
      </c>
      <c r="E43" s="174">
        <v>0</v>
      </c>
      <c r="F43" s="8"/>
      <c r="G43" s="8" t="s">
        <v>179</v>
      </c>
      <c r="H43" s="33" t="s">
        <v>179</v>
      </c>
    </row>
    <row r="44" spans="1:8">
      <c r="A44" s="43"/>
      <c r="B44" s="2"/>
      <c r="C44" s="13" t="s">
        <v>32</v>
      </c>
      <c r="D44" s="30" t="s">
        <v>203</v>
      </c>
      <c r="E44" s="174">
        <v>0</v>
      </c>
      <c r="F44" s="6"/>
      <c r="G44" s="6" t="s">
        <v>132</v>
      </c>
      <c r="H44" s="18" t="s">
        <v>132</v>
      </c>
    </row>
    <row r="45" spans="1:8">
      <c r="A45" s="43"/>
      <c r="B45" s="2"/>
      <c r="C45" s="13" t="s">
        <v>33</v>
      </c>
      <c r="D45" s="30" t="s">
        <v>196</v>
      </c>
      <c r="E45" s="174">
        <v>0</v>
      </c>
      <c r="F45" s="6"/>
      <c r="G45" s="6"/>
      <c r="H45" s="27"/>
    </row>
    <row r="46" spans="1:8">
      <c r="A46" s="43"/>
      <c r="B46" s="2">
        <v>2</v>
      </c>
      <c r="C46" s="13"/>
      <c r="D46" s="15" t="s">
        <v>28</v>
      </c>
      <c r="E46" s="174">
        <f>E47+E48+E49+E50</f>
        <v>11.872000000000002</v>
      </c>
      <c r="F46" s="6"/>
      <c r="G46" s="6" t="s">
        <v>133</v>
      </c>
      <c r="H46" s="18" t="s">
        <v>133</v>
      </c>
    </row>
    <row r="47" spans="1:8">
      <c r="A47" s="43"/>
      <c r="B47" s="2"/>
      <c r="C47" s="20" t="s">
        <v>31</v>
      </c>
      <c r="D47" s="28" t="s">
        <v>200</v>
      </c>
      <c r="E47" s="174">
        <v>0</v>
      </c>
      <c r="F47" s="6"/>
      <c r="G47" s="6"/>
      <c r="H47" s="18"/>
    </row>
    <row r="48" spans="1:8">
      <c r="A48" s="43"/>
      <c r="B48" s="2"/>
      <c r="C48" s="13" t="s">
        <v>32</v>
      </c>
      <c r="D48" s="5" t="s">
        <v>178</v>
      </c>
      <c r="E48" s="174">
        <v>0</v>
      </c>
      <c r="F48" s="8"/>
      <c r="G48" s="8" t="s">
        <v>180</v>
      </c>
      <c r="H48" s="33" t="s">
        <v>180</v>
      </c>
    </row>
    <row r="49" spans="1:8">
      <c r="A49" s="43"/>
      <c r="B49" s="2"/>
      <c r="C49" s="13" t="s">
        <v>33</v>
      </c>
      <c r="D49" s="30" t="s">
        <v>256</v>
      </c>
      <c r="E49" s="174">
        <v>0</v>
      </c>
      <c r="F49" s="6"/>
      <c r="G49" s="6" t="s">
        <v>134</v>
      </c>
      <c r="H49" s="18" t="s">
        <v>134</v>
      </c>
    </row>
    <row r="50" spans="1:8">
      <c r="A50" s="43"/>
      <c r="B50" s="2"/>
      <c r="C50" s="13" t="s">
        <v>34</v>
      </c>
      <c r="D50" s="30" t="s">
        <v>257</v>
      </c>
      <c r="E50" s="174">
        <v>11.872000000000002</v>
      </c>
      <c r="F50" s="6"/>
      <c r="G50" s="6" t="s">
        <v>135</v>
      </c>
      <c r="H50" s="27" t="s">
        <v>154</v>
      </c>
    </row>
    <row r="51" spans="1:8">
      <c r="A51" s="43"/>
      <c r="B51" s="2">
        <v>3</v>
      </c>
      <c r="C51" s="113"/>
      <c r="D51" s="15" t="s">
        <v>26</v>
      </c>
      <c r="E51" s="174">
        <v>2678.366</v>
      </c>
      <c r="F51" s="178">
        <v>2690.24</v>
      </c>
      <c r="G51" s="6" t="s">
        <v>136</v>
      </c>
      <c r="H51" s="27"/>
    </row>
    <row r="52" spans="1:8" ht="15">
      <c r="A52" s="43"/>
      <c r="B52" s="2"/>
      <c r="C52" s="13"/>
      <c r="D52" s="62" t="s">
        <v>289</v>
      </c>
      <c r="E52" s="175">
        <f>E42+E46+E51</f>
        <v>2690.2379999999998</v>
      </c>
      <c r="F52" s="175">
        <f>F42+F46+F51</f>
        <v>2690.24</v>
      </c>
      <c r="G52" s="14"/>
      <c r="H52" s="35"/>
    </row>
    <row r="53" spans="1:8">
      <c r="A53" s="71"/>
      <c r="B53" s="72"/>
      <c r="C53" s="73"/>
      <c r="D53" s="103" t="s">
        <v>109</v>
      </c>
      <c r="E53" s="179">
        <f>+E16+E39+E52</f>
        <v>42430636.891599998</v>
      </c>
      <c r="F53" s="179">
        <f>+F16+F39+F52</f>
        <v>41408458.199999996</v>
      </c>
      <c r="G53" s="101"/>
      <c r="H53" s="102"/>
    </row>
    <row r="54" spans="1:8">
      <c r="A54" s="43"/>
      <c r="B54" s="2"/>
      <c r="C54" s="13"/>
      <c r="D54" s="2"/>
      <c r="E54" s="6"/>
      <c r="F54" s="6"/>
      <c r="G54" s="6"/>
      <c r="H54" s="18"/>
    </row>
    <row r="55" spans="1:8" ht="15">
      <c r="A55" s="43"/>
      <c r="B55" s="2"/>
      <c r="C55" s="13"/>
      <c r="D55" s="66" t="s">
        <v>290</v>
      </c>
      <c r="E55" s="6"/>
      <c r="F55" s="6"/>
      <c r="G55" s="6"/>
      <c r="H55" s="18"/>
    </row>
    <row r="56" spans="1:8">
      <c r="A56" s="43" t="s">
        <v>43</v>
      </c>
      <c r="B56" s="2"/>
      <c r="C56" s="113"/>
      <c r="D56" s="10" t="s">
        <v>61</v>
      </c>
      <c r="E56" s="174">
        <v>235819.89319999999</v>
      </c>
      <c r="F56" s="174">
        <v>301406.92</v>
      </c>
      <c r="G56" s="6" t="s">
        <v>137</v>
      </c>
      <c r="H56" s="18" t="s">
        <v>137</v>
      </c>
    </row>
    <row r="57" spans="1:8">
      <c r="A57" s="43"/>
      <c r="B57" s="2"/>
      <c r="C57" s="13"/>
      <c r="D57" s="34" t="s">
        <v>1</v>
      </c>
      <c r="E57" s="175">
        <f>E56</f>
        <v>235819.89319999999</v>
      </c>
      <c r="F57" s="175">
        <f>F56</f>
        <v>301406.92</v>
      </c>
      <c r="G57" s="12"/>
      <c r="H57" s="36"/>
    </row>
    <row r="58" spans="1:8">
      <c r="A58" s="43" t="s">
        <v>44</v>
      </c>
      <c r="B58" s="2"/>
      <c r="C58" s="13"/>
      <c r="D58" s="10" t="s">
        <v>68</v>
      </c>
      <c r="E58" s="6"/>
      <c r="F58" s="6"/>
      <c r="G58" s="6"/>
      <c r="H58" s="27"/>
    </row>
    <row r="59" spans="1:8">
      <c r="A59" s="43"/>
      <c r="B59" s="2">
        <v>1</v>
      </c>
      <c r="C59" s="13"/>
      <c r="D59" s="2" t="s">
        <v>201</v>
      </c>
      <c r="E59" s="180">
        <f>E60+E61+E62</f>
        <v>922026.57</v>
      </c>
      <c r="F59" s="180">
        <f>F60+F61+F62</f>
        <v>1582780.97</v>
      </c>
      <c r="G59" s="6"/>
      <c r="H59" s="27"/>
    </row>
    <row r="60" spans="1:8">
      <c r="A60" s="43"/>
      <c r="B60" s="2"/>
      <c r="C60" s="13" t="s">
        <v>31</v>
      </c>
      <c r="D60" s="5" t="s">
        <v>246</v>
      </c>
      <c r="E60" s="174">
        <v>0</v>
      </c>
      <c r="F60" s="174">
        <v>0</v>
      </c>
      <c r="G60" s="6"/>
      <c r="H60" s="27"/>
    </row>
    <row r="61" spans="1:8">
      <c r="A61" s="43"/>
      <c r="B61" s="2"/>
      <c r="C61" s="13" t="s">
        <v>32</v>
      </c>
      <c r="D61" s="5" t="s">
        <v>247</v>
      </c>
      <c r="E61" s="174">
        <v>922026.57</v>
      </c>
      <c r="F61" s="174">
        <v>1561933.99</v>
      </c>
      <c r="G61" s="6"/>
      <c r="H61" s="27"/>
    </row>
    <row r="62" spans="1:8">
      <c r="A62" s="43"/>
      <c r="B62" s="2"/>
      <c r="C62" s="13" t="s">
        <v>33</v>
      </c>
      <c r="D62" s="5" t="s">
        <v>238</v>
      </c>
      <c r="E62" s="174">
        <v>0</v>
      </c>
      <c r="F62" s="174">
        <v>20846.98</v>
      </c>
      <c r="G62" s="6"/>
      <c r="H62" s="27"/>
    </row>
    <row r="63" spans="1:8">
      <c r="A63" s="43"/>
      <c r="B63" s="2">
        <v>2</v>
      </c>
      <c r="C63" s="13"/>
      <c r="D63" s="9" t="s">
        <v>239</v>
      </c>
      <c r="E63" s="180">
        <f>E64+E65+E66+E67</f>
        <v>4077572.9071999998</v>
      </c>
      <c r="F63" s="180">
        <f>F64+F65+F66+F67</f>
        <v>3922830.25</v>
      </c>
      <c r="G63" s="6"/>
      <c r="H63" s="27"/>
    </row>
    <row r="64" spans="1:8">
      <c r="A64" s="43"/>
      <c r="B64" s="2"/>
      <c r="C64" s="13" t="s">
        <v>31</v>
      </c>
      <c r="D64" s="5" t="s">
        <v>192</v>
      </c>
      <c r="E64" s="174">
        <v>2927040.7771999999</v>
      </c>
      <c r="F64" s="174">
        <v>2780298.12</v>
      </c>
      <c r="G64" s="6"/>
      <c r="H64" s="27"/>
    </row>
    <row r="65" spans="1:8">
      <c r="A65" s="43"/>
      <c r="B65" s="2"/>
      <c r="C65" s="13" t="s">
        <v>32</v>
      </c>
      <c r="D65" s="5" t="s">
        <v>178</v>
      </c>
      <c r="E65" s="174">
        <v>0</v>
      </c>
      <c r="F65" s="174">
        <v>0</v>
      </c>
      <c r="G65" s="8" t="s">
        <v>274</v>
      </c>
      <c r="H65" s="18" t="s">
        <v>272</v>
      </c>
    </row>
    <row r="66" spans="1:8">
      <c r="A66" s="43"/>
      <c r="B66" s="2"/>
      <c r="C66" s="13" t="s">
        <v>33</v>
      </c>
      <c r="D66" s="30" t="s">
        <v>199</v>
      </c>
      <c r="E66" s="174">
        <v>0</v>
      </c>
      <c r="F66" s="174">
        <v>0</v>
      </c>
      <c r="G66" s="6" t="s">
        <v>273</v>
      </c>
      <c r="H66" s="27" t="s">
        <v>273</v>
      </c>
    </row>
    <row r="67" spans="1:8">
      <c r="A67" s="43"/>
      <c r="B67" s="2"/>
      <c r="C67" s="20" t="s">
        <v>34</v>
      </c>
      <c r="D67" s="5" t="s">
        <v>202</v>
      </c>
      <c r="E67" s="174">
        <v>1150532.1299999999</v>
      </c>
      <c r="F67" s="174">
        <v>1142532.1299999999</v>
      </c>
      <c r="G67" s="6"/>
      <c r="H67" s="27"/>
    </row>
    <row r="68" spans="1:8">
      <c r="A68" s="43"/>
      <c r="B68" s="2">
        <v>3</v>
      </c>
      <c r="C68" s="13"/>
      <c r="D68" s="2" t="s">
        <v>138</v>
      </c>
      <c r="E68" s="174">
        <v>47171.984799999998</v>
      </c>
      <c r="F68" s="174">
        <v>523480.19</v>
      </c>
      <c r="G68" s="6" t="s">
        <v>147</v>
      </c>
      <c r="H68" s="18" t="s">
        <v>147</v>
      </c>
    </row>
    <row r="69" spans="1:8">
      <c r="A69" s="43"/>
      <c r="B69" s="2">
        <v>4</v>
      </c>
      <c r="C69" s="13"/>
      <c r="D69" s="28" t="s">
        <v>258</v>
      </c>
      <c r="E69" s="180">
        <f>E70+E71+E72</f>
        <v>3214358.3235999998</v>
      </c>
      <c r="F69" s="180">
        <f>F70+F71+F72</f>
        <v>2860471.0900000003</v>
      </c>
      <c r="G69" s="6" t="s">
        <v>148</v>
      </c>
      <c r="H69" s="18" t="s">
        <v>148</v>
      </c>
    </row>
    <row r="70" spans="1:8">
      <c r="A70" s="43"/>
      <c r="B70" s="2"/>
      <c r="C70" s="13" t="s">
        <v>31</v>
      </c>
      <c r="D70" s="5" t="s">
        <v>240</v>
      </c>
      <c r="E70" s="174">
        <v>484310.96880000003</v>
      </c>
      <c r="F70" s="174">
        <v>378024</v>
      </c>
      <c r="G70" s="6"/>
      <c r="H70" s="27"/>
    </row>
    <row r="71" spans="1:8">
      <c r="A71" s="43"/>
      <c r="B71" s="2"/>
      <c r="C71" s="13" t="s">
        <v>32</v>
      </c>
      <c r="D71" s="5" t="s">
        <v>241</v>
      </c>
      <c r="E71" s="174">
        <v>1652.21</v>
      </c>
      <c r="F71" s="174">
        <v>5317.35</v>
      </c>
      <c r="G71" s="6"/>
      <c r="H71" s="27"/>
    </row>
    <row r="72" spans="1:8">
      <c r="A72" s="43"/>
      <c r="B72" s="2"/>
      <c r="C72" s="13" t="s">
        <v>33</v>
      </c>
      <c r="D72" s="30" t="s">
        <v>64</v>
      </c>
      <c r="E72" s="174">
        <v>2728395.1447999999</v>
      </c>
      <c r="F72" s="174">
        <v>2477129.7400000002</v>
      </c>
      <c r="G72" s="6"/>
      <c r="H72" s="27"/>
    </row>
    <row r="73" spans="1:8" ht="15">
      <c r="A73" s="43"/>
      <c r="B73" s="2"/>
      <c r="C73" s="13"/>
      <c r="D73" s="62" t="s">
        <v>291</v>
      </c>
      <c r="E73" s="175">
        <f>E59+E63+E68+E69</f>
        <v>8261129.7855999991</v>
      </c>
      <c r="F73" s="175">
        <f>F59+F63+F68+F69</f>
        <v>8889562.5</v>
      </c>
      <c r="G73" s="12"/>
      <c r="H73" s="36"/>
    </row>
    <row r="74" spans="1:8">
      <c r="A74" s="43"/>
      <c r="B74" s="2"/>
      <c r="C74" s="13"/>
      <c r="D74" s="34"/>
      <c r="E74" s="6"/>
      <c r="F74" s="6"/>
      <c r="G74" s="6"/>
      <c r="H74" s="27"/>
    </row>
    <row r="75" spans="1:8" ht="25.5">
      <c r="A75" s="43" t="s">
        <v>46</v>
      </c>
      <c r="B75" s="2"/>
      <c r="C75" s="13"/>
      <c r="D75" s="32" t="s">
        <v>62</v>
      </c>
      <c r="E75" s="6"/>
      <c r="F75" s="6"/>
      <c r="G75" s="6"/>
      <c r="H75" s="27"/>
    </row>
    <row r="76" spans="1:8">
      <c r="A76" s="43"/>
      <c r="B76" s="2">
        <v>1</v>
      </c>
      <c r="C76" s="13"/>
      <c r="D76" s="2" t="s">
        <v>139</v>
      </c>
      <c r="E76" s="6"/>
      <c r="F76" s="6"/>
      <c r="G76" s="6" t="s">
        <v>149</v>
      </c>
      <c r="H76" s="18" t="s">
        <v>155</v>
      </c>
    </row>
    <row r="77" spans="1:8">
      <c r="A77" s="43"/>
      <c r="B77" s="2">
        <v>2</v>
      </c>
      <c r="C77" s="13"/>
      <c r="D77" s="2" t="s">
        <v>140</v>
      </c>
      <c r="E77" s="6"/>
      <c r="F77" s="6"/>
      <c r="G77" s="6" t="s">
        <v>150</v>
      </c>
      <c r="H77" s="18" t="s">
        <v>156</v>
      </c>
    </row>
    <row r="78" spans="1:8" ht="15" customHeight="1">
      <c r="A78" s="43"/>
      <c r="B78" s="2"/>
      <c r="C78" s="13"/>
      <c r="D78" s="62" t="s">
        <v>292</v>
      </c>
      <c r="E78" s="12"/>
      <c r="F78" s="12"/>
      <c r="G78" s="12"/>
      <c r="H78" s="36"/>
    </row>
    <row r="79" spans="1:8" ht="15" customHeight="1">
      <c r="A79" s="43"/>
      <c r="B79" s="2"/>
      <c r="C79" s="13"/>
      <c r="D79" s="34"/>
      <c r="E79" s="6"/>
      <c r="F79" s="6"/>
      <c r="G79" s="6"/>
      <c r="H79" s="27"/>
    </row>
    <row r="80" spans="1:8" ht="15" customHeight="1">
      <c r="A80" s="43" t="s">
        <v>47</v>
      </c>
      <c r="B80" s="2"/>
      <c r="C80" s="13"/>
      <c r="D80" s="10" t="s">
        <v>63</v>
      </c>
      <c r="E80" s="6"/>
      <c r="F80" s="6"/>
      <c r="G80" s="6"/>
      <c r="H80" s="27"/>
    </row>
    <row r="81" spans="1:8" ht="15" customHeight="1">
      <c r="A81" s="43"/>
      <c r="B81" s="2">
        <v>1</v>
      </c>
      <c r="C81" s="13"/>
      <c r="D81" s="9" t="s">
        <v>190</v>
      </c>
      <c r="E81" s="180">
        <f>E82+E83</f>
        <v>3796821.29</v>
      </c>
      <c r="F81" s="180">
        <f>F82+F83</f>
        <v>1971613.83</v>
      </c>
      <c r="G81" s="6"/>
      <c r="H81" s="27"/>
    </row>
    <row r="82" spans="1:8">
      <c r="A82" s="43"/>
      <c r="B82" s="2"/>
      <c r="C82" s="13" t="s">
        <v>31</v>
      </c>
      <c r="D82" s="5" t="s">
        <v>29</v>
      </c>
      <c r="E82" s="174">
        <v>3796821.29</v>
      </c>
      <c r="F82" s="174">
        <v>1971613.83</v>
      </c>
      <c r="G82" s="6"/>
      <c r="H82" s="27" t="s">
        <v>157</v>
      </c>
    </row>
    <row r="83" spans="1:8">
      <c r="A83" s="43"/>
      <c r="B83" s="2"/>
      <c r="C83" s="13" t="s">
        <v>32</v>
      </c>
      <c r="D83" s="5" t="s">
        <v>259</v>
      </c>
      <c r="E83" s="174">
        <v>0</v>
      </c>
      <c r="F83" s="174">
        <v>0</v>
      </c>
      <c r="G83" s="6"/>
      <c r="H83" s="27"/>
    </row>
    <row r="84" spans="1:8">
      <c r="A84" s="43"/>
      <c r="B84" s="2">
        <v>2</v>
      </c>
      <c r="C84" s="13"/>
      <c r="D84" s="2" t="s">
        <v>191</v>
      </c>
      <c r="E84" s="174">
        <v>63205.968000000008</v>
      </c>
      <c r="F84" s="174">
        <v>0</v>
      </c>
      <c r="G84" s="6" t="s">
        <v>151</v>
      </c>
      <c r="H84" s="18" t="s">
        <v>158</v>
      </c>
    </row>
    <row r="85" spans="1:8" ht="15.75" customHeight="1">
      <c r="A85" s="43"/>
      <c r="B85" s="2">
        <v>3</v>
      </c>
      <c r="C85" s="13"/>
      <c r="D85" s="89" t="s">
        <v>293</v>
      </c>
      <c r="E85" s="174">
        <v>5572.8414000000002</v>
      </c>
      <c r="F85" s="174">
        <v>55629.61</v>
      </c>
      <c r="G85" s="6" t="s">
        <v>152</v>
      </c>
      <c r="H85" s="18" t="s">
        <v>152</v>
      </c>
    </row>
    <row r="86" spans="1:8" ht="15">
      <c r="A86" s="43"/>
      <c r="B86" s="59">
        <v>4</v>
      </c>
      <c r="C86" s="60"/>
      <c r="D86" s="90" t="s">
        <v>294</v>
      </c>
      <c r="E86" s="174">
        <v>27880.031999999999</v>
      </c>
      <c r="F86" s="174">
        <v>47420.23</v>
      </c>
      <c r="G86" s="6"/>
      <c r="H86" s="18"/>
    </row>
    <row r="87" spans="1:8" ht="15.75" thickBot="1">
      <c r="A87" s="43"/>
      <c r="B87" s="2"/>
      <c r="C87" s="13"/>
      <c r="D87" s="62" t="s">
        <v>296</v>
      </c>
      <c r="E87" s="181">
        <f>E81+E84+E85+E86</f>
        <v>3893480.1313999998</v>
      </c>
      <c r="F87" s="181">
        <f>F81+F84+F85+F86</f>
        <v>2074663.6700000002</v>
      </c>
      <c r="G87" s="14"/>
      <c r="H87" s="35"/>
    </row>
    <row r="88" spans="1:8" ht="13.5" thickBot="1">
      <c r="A88" s="43"/>
      <c r="B88" s="2"/>
      <c r="C88" s="13"/>
      <c r="D88" s="98" t="s">
        <v>116</v>
      </c>
      <c r="E88" s="182">
        <f>E57+E73+E78+E87</f>
        <v>12390429.8102</v>
      </c>
      <c r="F88" s="182">
        <f>F57+F73+F78+F87</f>
        <v>11265633.09</v>
      </c>
      <c r="G88" s="101"/>
      <c r="H88" s="102"/>
    </row>
    <row r="89" spans="1:8">
      <c r="A89" s="43"/>
      <c r="B89" s="2"/>
      <c r="C89" s="13"/>
      <c r="D89" s="2"/>
      <c r="E89" s="6"/>
      <c r="F89" s="6"/>
      <c r="G89" s="6"/>
      <c r="H89" s="27"/>
    </row>
    <row r="90" spans="1:8">
      <c r="A90" s="43"/>
      <c r="B90" s="2"/>
      <c r="C90" s="13"/>
      <c r="D90" s="7" t="s">
        <v>48</v>
      </c>
      <c r="E90" s="6"/>
      <c r="F90" s="6"/>
      <c r="G90" s="6"/>
      <c r="H90" s="27"/>
    </row>
    <row r="91" spans="1:8">
      <c r="A91" s="43" t="s">
        <v>0</v>
      </c>
      <c r="B91" s="2">
        <v>1</v>
      </c>
      <c r="C91" s="13"/>
      <c r="D91" s="2" t="s">
        <v>65</v>
      </c>
      <c r="E91" s="192">
        <v>102.87479999999999</v>
      </c>
      <c r="F91" s="174">
        <v>363.12</v>
      </c>
      <c r="G91" s="6" t="s">
        <v>153</v>
      </c>
      <c r="H91" s="18" t="s">
        <v>153</v>
      </c>
    </row>
    <row r="92" spans="1:8" ht="13.5" thickBot="1">
      <c r="A92" s="43" t="s">
        <v>0</v>
      </c>
      <c r="B92" s="2">
        <v>2</v>
      </c>
      <c r="C92" s="13"/>
      <c r="D92" s="2" t="s">
        <v>66</v>
      </c>
      <c r="E92" s="192">
        <v>3781.0691999999999</v>
      </c>
      <c r="F92" s="174">
        <v>3807.09</v>
      </c>
      <c r="G92" s="6" t="s">
        <v>153</v>
      </c>
      <c r="H92" s="18" t="s">
        <v>153</v>
      </c>
    </row>
    <row r="93" spans="1:8" ht="13.5" thickBot="1">
      <c r="A93" s="43"/>
      <c r="B93" s="2"/>
      <c r="C93" s="13"/>
      <c r="D93" s="98" t="s">
        <v>117</v>
      </c>
      <c r="E93" s="182">
        <f>E91+E92</f>
        <v>3883.944</v>
      </c>
      <c r="F93" s="182">
        <f>F91+F92</f>
        <v>4170.21</v>
      </c>
      <c r="G93" s="12"/>
      <c r="H93" s="36"/>
    </row>
    <row r="94" spans="1:8">
      <c r="A94" s="43"/>
      <c r="B94" s="2"/>
      <c r="C94" s="13"/>
      <c r="D94" s="34"/>
      <c r="E94" s="115"/>
      <c r="F94" s="115"/>
      <c r="G94" s="99"/>
      <c r="H94" s="100"/>
    </row>
    <row r="95" spans="1:8" ht="16.5" thickBot="1">
      <c r="A95" s="45"/>
      <c r="B95" s="37"/>
      <c r="C95" s="41"/>
      <c r="D95" s="38" t="s">
        <v>30</v>
      </c>
      <c r="E95" s="183">
        <f>+E6+E53+E88+E93</f>
        <v>54824950.645799994</v>
      </c>
      <c r="F95" s="183">
        <f>+F6+F53+F88+F93</f>
        <v>52678261.499999993</v>
      </c>
      <c r="G95" s="96"/>
      <c r="H95" s="97"/>
    </row>
    <row r="96" spans="1:8" ht="13.5" thickTop="1">
      <c r="D96" s="2" t="s">
        <v>275</v>
      </c>
      <c r="E96" s="2"/>
      <c r="F96" s="2"/>
    </row>
    <row r="97" spans="4:6">
      <c r="D97" s="2" t="s">
        <v>276</v>
      </c>
      <c r="E97" s="2"/>
      <c r="F97" s="2"/>
    </row>
    <row r="98" spans="4:6">
      <c r="D98" s="1" t="s">
        <v>277</v>
      </c>
    </row>
  </sheetData>
  <mergeCells count="3">
    <mergeCell ref="A1:H1"/>
    <mergeCell ref="F3:F4"/>
    <mergeCell ref="E3:E4"/>
  </mergeCells>
  <phoneticPr fontId="0" type="noConversion"/>
  <printOptions horizontalCentered="1"/>
  <pageMargins left="0.47244094488188981" right="0.74803149606299213" top="0.98425196850393704" bottom="0.39370078740157483" header="0.23622047244094491" footer="0.27559055118110237"/>
  <pageSetup paperSize="9" scale="71" orientation="landscape" horizontalDpi="300" verticalDpi="300" r:id="rId1"/>
  <headerFooter alignWithMargins="0"/>
  <rowBreaks count="1" manualBreakCount="1">
    <brk id="7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topLeftCell="A3" zoomScale="110" zoomScaleNormal="110" workbookViewId="0">
      <selection activeCell="E3" sqref="E3:E4"/>
    </sheetView>
  </sheetViews>
  <sheetFormatPr defaultRowHeight="12.75"/>
  <cols>
    <col min="1" max="1" width="3.42578125" style="1" customWidth="1"/>
    <col min="2" max="2" width="4.5703125" style="1" customWidth="1"/>
    <col min="3" max="3" width="2.5703125" style="1" bestFit="1" customWidth="1"/>
    <col min="4" max="4" width="52.85546875" style="1" customWidth="1"/>
    <col min="5" max="5" width="15.85546875" style="1" customWidth="1"/>
    <col min="6" max="6" width="15.42578125" style="1" customWidth="1"/>
    <col min="7" max="7" width="11.85546875" style="1" customWidth="1"/>
    <col min="8" max="8" width="13" style="1" customWidth="1"/>
    <col min="9" max="9" width="5.140625" style="1" customWidth="1"/>
    <col min="10" max="16384" width="9.140625" style="1"/>
  </cols>
  <sheetData>
    <row r="1" spans="1:8" ht="13.5" customHeight="1">
      <c r="A1" s="199" t="s">
        <v>300</v>
      </c>
      <c r="B1" s="199"/>
      <c r="C1" s="199"/>
      <c r="D1" s="199"/>
      <c r="E1" s="199"/>
      <c r="F1" s="199"/>
      <c r="G1" s="199"/>
      <c r="H1" s="199"/>
    </row>
    <row r="2" spans="1:8" ht="16.5" customHeight="1" thickBot="1">
      <c r="E2" s="122"/>
      <c r="F2" s="122"/>
      <c r="G2" s="122"/>
      <c r="H2" s="122" t="s">
        <v>301</v>
      </c>
    </row>
    <row r="3" spans="1:8" ht="13.5" thickTop="1">
      <c r="A3" s="79"/>
      <c r="B3" s="22"/>
      <c r="C3" s="22"/>
      <c r="D3" s="58" t="s">
        <v>267</v>
      </c>
      <c r="E3" s="196" t="s">
        <v>342</v>
      </c>
      <c r="F3" s="196" t="s">
        <v>341</v>
      </c>
      <c r="G3" s="23" t="s">
        <v>71</v>
      </c>
      <c r="H3" s="24" t="s">
        <v>71</v>
      </c>
    </row>
    <row r="4" spans="1:8" ht="18" customHeight="1" thickBot="1">
      <c r="A4" s="80"/>
      <c r="B4" s="37"/>
      <c r="C4" s="37"/>
      <c r="D4" s="37"/>
      <c r="E4" s="197"/>
      <c r="F4" s="197"/>
      <c r="G4" s="48" t="s">
        <v>108</v>
      </c>
      <c r="H4" s="49" t="s">
        <v>73</v>
      </c>
    </row>
    <row r="5" spans="1:8" ht="13.5" thickTop="1">
      <c r="A5" s="79"/>
      <c r="B5" s="22"/>
      <c r="C5" s="39"/>
      <c r="D5" s="52" t="s">
        <v>4</v>
      </c>
      <c r="E5" s="81"/>
      <c r="F5" s="81"/>
      <c r="G5" s="81"/>
      <c r="H5" s="27"/>
    </row>
    <row r="6" spans="1:8">
      <c r="A6" s="19" t="s">
        <v>43</v>
      </c>
      <c r="B6" s="2"/>
      <c r="C6" s="13"/>
      <c r="D6" s="9" t="s">
        <v>184</v>
      </c>
      <c r="E6" s="184">
        <v>23956113.2487</v>
      </c>
      <c r="F6" s="184">
        <v>23967413.25</v>
      </c>
      <c r="G6" s="8" t="s">
        <v>185</v>
      </c>
      <c r="H6" s="57" t="s">
        <v>185</v>
      </c>
    </row>
    <row r="7" spans="1:8">
      <c r="A7" s="17" t="s">
        <v>44</v>
      </c>
      <c r="B7" s="2"/>
      <c r="C7" s="13"/>
      <c r="D7" s="9" t="s">
        <v>186</v>
      </c>
      <c r="E7" s="83">
        <f>SUM(E8:E10)</f>
        <v>11909266.0123</v>
      </c>
      <c r="F7" s="83">
        <f>+F8+F9+F10+F11+F12</f>
        <v>9950394.4900000002</v>
      </c>
      <c r="G7" s="8"/>
      <c r="H7" s="27"/>
    </row>
    <row r="8" spans="1:8" ht="48" customHeight="1">
      <c r="A8" s="17"/>
      <c r="B8" s="9" t="s">
        <v>31</v>
      </c>
      <c r="C8" s="13"/>
      <c r="D8" s="82" t="s">
        <v>297</v>
      </c>
      <c r="E8" s="184">
        <v>3020940.2305000001</v>
      </c>
      <c r="F8" s="184">
        <v>1035671.91</v>
      </c>
      <c r="G8" s="117" t="s">
        <v>188</v>
      </c>
      <c r="H8" s="116" t="s">
        <v>188</v>
      </c>
    </row>
    <row r="9" spans="1:8">
      <c r="A9" s="17"/>
      <c r="B9" s="9" t="s">
        <v>32</v>
      </c>
      <c r="C9" s="13"/>
      <c r="D9" s="9" t="s">
        <v>187</v>
      </c>
      <c r="E9" s="184">
        <v>7764541.2718000002</v>
      </c>
      <c r="F9" s="184">
        <v>7790938.0700000003</v>
      </c>
      <c r="G9" s="8" t="s">
        <v>189</v>
      </c>
      <c r="H9" s="57" t="s">
        <v>189</v>
      </c>
    </row>
    <row r="10" spans="1:8">
      <c r="A10" s="17"/>
      <c r="B10" s="9" t="s">
        <v>33</v>
      </c>
      <c r="C10" s="13"/>
      <c r="D10" s="9" t="s">
        <v>242</v>
      </c>
      <c r="E10" s="184">
        <v>1123784.51</v>
      </c>
      <c r="F10" s="184">
        <v>1123784.51</v>
      </c>
      <c r="G10" s="8"/>
      <c r="H10" s="57"/>
    </row>
    <row r="11" spans="1:8" ht="30">
      <c r="A11" s="17"/>
      <c r="B11" s="59" t="s">
        <v>34</v>
      </c>
      <c r="C11" s="60"/>
      <c r="D11" s="189" t="s">
        <v>335</v>
      </c>
      <c r="E11" s="83">
        <v>0</v>
      </c>
      <c r="F11" s="83">
        <v>0</v>
      </c>
      <c r="G11" s="20"/>
      <c r="H11" s="57"/>
    </row>
    <row r="12" spans="1:8" ht="15">
      <c r="A12" s="17"/>
      <c r="B12" s="59" t="s">
        <v>35</v>
      </c>
      <c r="C12" s="60"/>
      <c r="D12" s="190" t="s">
        <v>336</v>
      </c>
      <c r="E12" s="83">
        <v>0</v>
      </c>
      <c r="F12" s="83">
        <v>0</v>
      </c>
      <c r="G12" s="20"/>
      <c r="H12" s="57"/>
    </row>
    <row r="13" spans="1:8">
      <c r="A13" s="17" t="s">
        <v>46</v>
      </c>
      <c r="B13" s="2"/>
      <c r="C13" s="13"/>
      <c r="D13" s="2" t="s">
        <v>57</v>
      </c>
      <c r="E13" s="184">
        <v>3063900.6941</v>
      </c>
      <c r="F13" s="184">
        <v>1945395.4</v>
      </c>
      <c r="G13" s="6" t="s">
        <v>159</v>
      </c>
      <c r="H13" s="27" t="s">
        <v>159</v>
      </c>
    </row>
    <row r="14" spans="1:8" ht="25.5">
      <c r="A14" s="19"/>
      <c r="B14" s="2"/>
      <c r="C14" s="13"/>
      <c r="D14" s="74" t="s">
        <v>281</v>
      </c>
      <c r="E14" s="186">
        <f>+E6+E7+E13</f>
        <v>38929279.9551</v>
      </c>
      <c r="F14" s="186">
        <f>+F6+F7+F13</f>
        <v>35863203.140000001</v>
      </c>
      <c r="G14" s="12"/>
      <c r="H14" s="26"/>
    </row>
    <row r="15" spans="1:8">
      <c r="A15" s="19"/>
      <c r="B15" s="2"/>
      <c r="C15" s="13"/>
      <c r="D15" s="4" t="s">
        <v>278</v>
      </c>
      <c r="E15" s="83"/>
      <c r="F15" s="83"/>
      <c r="G15" s="83"/>
      <c r="H15" s="84"/>
    </row>
    <row r="16" spans="1:8">
      <c r="A16" s="19"/>
      <c r="B16" s="2"/>
      <c r="C16" s="13"/>
      <c r="D16" s="75" t="s">
        <v>279</v>
      </c>
      <c r="E16" s="83"/>
      <c r="F16" s="83"/>
      <c r="G16" s="83"/>
      <c r="H16" s="84"/>
    </row>
    <row r="17" spans="1:8">
      <c r="A17" s="19"/>
      <c r="B17" s="2"/>
      <c r="C17" s="13"/>
      <c r="D17" s="76" t="s">
        <v>280</v>
      </c>
      <c r="E17" s="83">
        <f>+E15+E16</f>
        <v>0</v>
      </c>
      <c r="F17" s="83">
        <f>+F15+F16</f>
        <v>0</v>
      </c>
      <c r="G17" s="83"/>
      <c r="H17" s="84"/>
    </row>
    <row r="18" spans="1:8" ht="14.25">
      <c r="A18" s="19"/>
      <c r="B18" s="2"/>
      <c r="C18" s="13"/>
      <c r="D18" s="78" t="s">
        <v>337</v>
      </c>
      <c r="E18" s="191">
        <f>+E14</f>
        <v>38929279.9551</v>
      </c>
      <c r="F18" s="191">
        <f>+F14</f>
        <v>35863203.140000001</v>
      </c>
      <c r="G18" s="12"/>
      <c r="H18" s="26"/>
    </row>
    <row r="19" spans="1:8">
      <c r="A19" s="19"/>
      <c r="B19" s="2"/>
      <c r="C19" s="13"/>
      <c r="D19" s="2"/>
      <c r="E19" s="6"/>
      <c r="F19" s="6"/>
      <c r="G19" s="6"/>
      <c r="H19" s="27"/>
    </row>
    <row r="20" spans="1:8">
      <c r="A20" s="19"/>
      <c r="B20" s="2"/>
      <c r="C20" s="13"/>
      <c r="D20" s="7" t="s">
        <v>45</v>
      </c>
      <c r="E20" s="6"/>
      <c r="F20" s="6"/>
      <c r="G20" s="6"/>
      <c r="H20" s="27"/>
    </row>
    <row r="21" spans="1:8">
      <c r="A21" s="19"/>
      <c r="B21" s="2">
        <v>1</v>
      </c>
      <c r="C21" s="13"/>
      <c r="D21" s="2" t="s">
        <v>141</v>
      </c>
      <c r="E21" s="184"/>
      <c r="F21" s="184"/>
      <c r="G21" s="6" t="s">
        <v>160</v>
      </c>
      <c r="H21" s="27" t="s">
        <v>160</v>
      </c>
    </row>
    <row r="22" spans="1:8">
      <c r="A22" s="19"/>
      <c r="B22" s="2">
        <v>2</v>
      </c>
      <c r="C22" s="13"/>
      <c r="D22" s="9" t="s">
        <v>260</v>
      </c>
      <c r="E22" s="184">
        <v>0</v>
      </c>
      <c r="F22" s="184">
        <v>11249.12</v>
      </c>
      <c r="G22" s="6" t="s">
        <v>161</v>
      </c>
      <c r="H22" s="27" t="s">
        <v>161</v>
      </c>
    </row>
    <row r="23" spans="1:8">
      <c r="A23" s="19"/>
      <c r="B23" s="2">
        <v>3</v>
      </c>
      <c r="C23" s="13"/>
      <c r="D23" s="2" t="s">
        <v>64</v>
      </c>
      <c r="E23" s="184">
        <v>11053.022400000002</v>
      </c>
      <c r="F23" s="184">
        <v>134.29</v>
      </c>
      <c r="G23" s="6" t="s">
        <v>162</v>
      </c>
      <c r="H23" s="27" t="s">
        <v>162</v>
      </c>
    </row>
    <row r="24" spans="1:8">
      <c r="A24" s="19"/>
      <c r="B24" s="2">
        <v>4</v>
      </c>
      <c r="C24" s="13"/>
      <c r="D24" s="9" t="s">
        <v>268</v>
      </c>
      <c r="E24" s="184">
        <v>13500.200000000003</v>
      </c>
      <c r="F24" s="184">
        <v>13875.7</v>
      </c>
      <c r="G24" s="6"/>
      <c r="H24" s="27"/>
    </row>
    <row r="25" spans="1:8">
      <c r="A25" s="19"/>
      <c r="B25" s="2"/>
      <c r="C25" s="13"/>
      <c r="D25" s="7"/>
      <c r="E25" s="6"/>
      <c r="F25" s="6"/>
      <c r="G25" s="6"/>
      <c r="H25" s="27"/>
    </row>
    <row r="26" spans="1:8">
      <c r="A26" s="19"/>
      <c r="B26" s="2"/>
      <c r="C26" s="13"/>
      <c r="D26" s="77" t="s">
        <v>51</v>
      </c>
      <c r="E26" s="186">
        <f>+E21+E22+E23+E24</f>
        <v>24553.222400000006</v>
      </c>
      <c r="F26" s="186">
        <f>+F21+F22+F23+F24</f>
        <v>25259.11</v>
      </c>
      <c r="G26" s="107"/>
      <c r="H26" s="108"/>
    </row>
    <row r="27" spans="1:8">
      <c r="A27" s="19"/>
      <c r="B27" s="2"/>
      <c r="C27" s="13"/>
      <c r="D27" s="50"/>
      <c r="E27" s="6"/>
      <c r="F27" s="6"/>
      <c r="G27" s="6"/>
      <c r="H27" s="27"/>
    </row>
    <row r="28" spans="1:8">
      <c r="A28" s="19"/>
      <c r="B28" s="2"/>
      <c r="C28" s="13"/>
      <c r="D28" s="51" t="s">
        <v>142</v>
      </c>
      <c r="E28" s="184">
        <v>109010.60520000001</v>
      </c>
      <c r="F28" s="184">
        <v>105392.66</v>
      </c>
      <c r="G28" s="6" t="s">
        <v>163</v>
      </c>
      <c r="H28" s="27" t="s">
        <v>163</v>
      </c>
    </row>
    <row r="29" spans="1:8">
      <c r="A29" s="19"/>
      <c r="B29" s="2"/>
      <c r="C29" s="13"/>
      <c r="D29" s="34" t="s">
        <v>263</v>
      </c>
      <c r="E29" s="186">
        <f>+E28</f>
        <v>109010.60520000001</v>
      </c>
      <c r="F29" s="186">
        <f>+F28</f>
        <v>105392.66</v>
      </c>
      <c r="G29" s="107"/>
      <c r="H29" s="108"/>
    </row>
    <row r="30" spans="1:8" ht="14.25">
      <c r="A30" s="19"/>
      <c r="B30" s="2"/>
      <c r="C30" s="13"/>
      <c r="D30" s="52" t="s">
        <v>338</v>
      </c>
      <c r="E30" s="6"/>
      <c r="F30" s="6"/>
      <c r="G30" s="6"/>
      <c r="H30" s="27"/>
    </row>
    <row r="31" spans="1:8">
      <c r="A31" s="19"/>
      <c r="B31" s="2">
        <v>1</v>
      </c>
      <c r="C31" s="13"/>
      <c r="D31" s="9" t="s">
        <v>205</v>
      </c>
      <c r="E31" s="185">
        <f>E32+E33+E34+E35</f>
        <v>9079007.9756000005</v>
      </c>
      <c r="F31" s="185">
        <f>F32+F33+F34+F35</f>
        <v>9892271.3999999985</v>
      </c>
      <c r="G31" s="6"/>
      <c r="H31" s="27"/>
    </row>
    <row r="32" spans="1:8">
      <c r="A32" s="19"/>
      <c r="B32" s="2"/>
      <c r="C32" s="20" t="s">
        <v>204</v>
      </c>
      <c r="D32" s="9" t="s">
        <v>262</v>
      </c>
      <c r="E32" s="184">
        <v>0</v>
      </c>
      <c r="F32" s="184">
        <v>0</v>
      </c>
      <c r="G32" s="6" t="s">
        <v>165</v>
      </c>
      <c r="H32" s="27" t="s">
        <v>164</v>
      </c>
    </row>
    <row r="33" spans="1:8">
      <c r="A33" s="19"/>
      <c r="B33" s="2"/>
      <c r="C33" s="20" t="s">
        <v>32</v>
      </c>
      <c r="D33" s="9" t="s">
        <v>206</v>
      </c>
      <c r="E33" s="184">
        <v>0</v>
      </c>
      <c r="F33" s="184">
        <v>0</v>
      </c>
      <c r="G33" s="6"/>
      <c r="H33" s="27"/>
    </row>
    <row r="34" spans="1:8">
      <c r="A34" s="19"/>
      <c r="B34" s="2"/>
      <c r="C34" s="20" t="s">
        <v>33</v>
      </c>
      <c r="D34" s="9" t="s">
        <v>143</v>
      </c>
      <c r="E34" s="184">
        <v>26790.265600000002</v>
      </c>
      <c r="F34" s="184">
        <v>31168.12</v>
      </c>
      <c r="G34" s="6" t="s">
        <v>166</v>
      </c>
      <c r="H34" s="27" t="s">
        <v>175</v>
      </c>
    </row>
    <row r="35" spans="1:8">
      <c r="A35" s="19"/>
      <c r="B35" s="53"/>
      <c r="C35" s="20" t="s">
        <v>34</v>
      </c>
      <c r="D35" s="9" t="s">
        <v>144</v>
      </c>
      <c r="E35" s="184">
        <v>9052217.7100000009</v>
      </c>
      <c r="F35" s="184">
        <v>9861103.2799999993</v>
      </c>
      <c r="G35" s="6" t="s">
        <v>167</v>
      </c>
      <c r="H35" s="27"/>
    </row>
    <row r="36" spans="1:8">
      <c r="A36" s="19"/>
      <c r="B36" s="2">
        <v>2</v>
      </c>
      <c r="C36" s="13"/>
      <c r="D36" s="9" t="s">
        <v>207</v>
      </c>
      <c r="E36" s="184">
        <v>2356115.9604000002</v>
      </c>
      <c r="F36" s="184">
        <v>2364458.16</v>
      </c>
      <c r="G36" s="6" t="s">
        <v>169</v>
      </c>
      <c r="H36" s="27" t="s">
        <v>168</v>
      </c>
    </row>
    <row r="37" spans="1:8">
      <c r="A37" s="19"/>
      <c r="B37" s="2">
        <v>3</v>
      </c>
      <c r="C37" s="20"/>
      <c r="D37" s="9" t="s">
        <v>208</v>
      </c>
      <c r="E37" s="184">
        <v>0</v>
      </c>
      <c r="F37" s="184">
        <v>0</v>
      </c>
      <c r="G37" s="6" t="s">
        <v>168</v>
      </c>
      <c r="H37" s="27" t="s">
        <v>167</v>
      </c>
    </row>
    <row r="38" spans="1:8">
      <c r="A38" s="19"/>
      <c r="B38" s="53">
        <v>4</v>
      </c>
      <c r="C38" s="56"/>
      <c r="D38" s="28" t="s">
        <v>243</v>
      </c>
      <c r="E38" s="185">
        <f>E39+E40+E41+E42+E43</f>
        <v>363600.02999999997</v>
      </c>
      <c r="F38" s="185">
        <f>F39+F40+F41+F42+F43</f>
        <v>533197.42999999993</v>
      </c>
      <c r="G38" s="6"/>
      <c r="H38" s="27"/>
    </row>
    <row r="39" spans="1:8">
      <c r="A39" s="19"/>
      <c r="B39" s="53"/>
      <c r="C39" s="20" t="s">
        <v>31</v>
      </c>
      <c r="D39" s="28" t="s">
        <v>298</v>
      </c>
      <c r="E39" s="184">
        <v>0</v>
      </c>
      <c r="F39" s="184">
        <v>0</v>
      </c>
      <c r="G39" s="6"/>
      <c r="H39" s="27"/>
    </row>
    <row r="40" spans="1:8">
      <c r="A40" s="19"/>
      <c r="B40" s="53"/>
      <c r="C40" s="20" t="s">
        <v>32</v>
      </c>
      <c r="D40" s="28" t="s">
        <v>200</v>
      </c>
      <c r="E40" s="184">
        <v>322062.24</v>
      </c>
      <c r="F40" s="184">
        <v>498764.6</v>
      </c>
      <c r="G40" s="6"/>
      <c r="H40" s="27"/>
    </row>
    <row r="41" spans="1:8">
      <c r="A41" s="19"/>
      <c r="B41" s="2"/>
      <c r="C41" s="20" t="s">
        <v>33</v>
      </c>
      <c r="D41" s="9" t="s">
        <v>178</v>
      </c>
      <c r="E41" s="184">
        <v>0</v>
      </c>
      <c r="F41" s="184">
        <v>0</v>
      </c>
      <c r="G41" s="8" t="s">
        <v>171</v>
      </c>
      <c r="H41" s="57" t="s">
        <v>170</v>
      </c>
    </row>
    <row r="42" spans="1:8">
      <c r="A42" s="19"/>
      <c r="B42" s="2"/>
      <c r="C42" s="20" t="s">
        <v>34</v>
      </c>
      <c r="D42" s="9" t="s">
        <v>199</v>
      </c>
      <c r="E42" s="184">
        <v>0</v>
      </c>
      <c r="F42" s="184">
        <v>0</v>
      </c>
      <c r="G42" s="6" t="s">
        <v>172</v>
      </c>
      <c r="H42" s="27" t="s">
        <v>171</v>
      </c>
    </row>
    <row r="43" spans="1:8">
      <c r="A43" s="19"/>
      <c r="B43" s="2"/>
      <c r="C43" s="20" t="s">
        <v>35</v>
      </c>
      <c r="D43" s="9" t="s">
        <v>196</v>
      </c>
      <c r="E43" s="184">
        <v>41537.79</v>
      </c>
      <c r="F43" s="184">
        <v>34432.83</v>
      </c>
      <c r="G43" s="6"/>
      <c r="H43" s="27"/>
    </row>
    <row r="44" spans="1:8">
      <c r="A44" s="19"/>
      <c r="B44" s="2">
        <v>5</v>
      </c>
      <c r="C44" s="13"/>
      <c r="D44" s="9" t="s">
        <v>261</v>
      </c>
      <c r="E44" s="185">
        <f>E45+E46+E47+E48</f>
        <v>3920059.3390000002</v>
      </c>
      <c r="F44" s="185">
        <f>F45+F46+F47+F48</f>
        <v>3839758.9899999998</v>
      </c>
      <c r="G44" s="6" t="s">
        <v>173</v>
      </c>
      <c r="H44" s="27" t="s">
        <v>176</v>
      </c>
    </row>
    <row r="45" spans="1:8">
      <c r="A45" s="19"/>
      <c r="B45" s="2"/>
      <c r="C45" s="20" t="s">
        <v>31</v>
      </c>
      <c r="D45" s="5" t="s">
        <v>244</v>
      </c>
      <c r="E45" s="184">
        <v>812011.37679999997</v>
      </c>
      <c r="F45" s="184">
        <v>671768.71</v>
      </c>
      <c r="G45" s="6"/>
      <c r="H45" s="27"/>
    </row>
    <row r="46" spans="1:8">
      <c r="A46" s="19"/>
      <c r="B46" s="2"/>
      <c r="C46" s="13" t="s">
        <v>32</v>
      </c>
      <c r="D46" s="5" t="s">
        <v>245</v>
      </c>
      <c r="E46" s="184">
        <v>14194.106800000001</v>
      </c>
      <c r="F46" s="184">
        <v>14173.34</v>
      </c>
      <c r="G46" s="6"/>
      <c r="H46" s="27"/>
    </row>
    <row r="47" spans="1:8" ht="14.25">
      <c r="A47" s="19"/>
      <c r="B47" s="2"/>
      <c r="C47" s="13" t="s">
        <v>33</v>
      </c>
      <c r="D47" s="5" t="s">
        <v>339</v>
      </c>
      <c r="E47" s="184">
        <v>0</v>
      </c>
      <c r="F47" s="184">
        <v>0</v>
      </c>
      <c r="G47" s="6"/>
      <c r="H47" s="27"/>
    </row>
    <row r="48" spans="1:8">
      <c r="A48" s="19"/>
      <c r="B48" s="2"/>
      <c r="C48" s="20" t="s">
        <v>34</v>
      </c>
      <c r="D48" s="5" t="s">
        <v>64</v>
      </c>
      <c r="E48" s="184">
        <v>3093853.8554000002</v>
      </c>
      <c r="F48" s="184">
        <v>3153816.94</v>
      </c>
      <c r="G48" s="6"/>
      <c r="H48" s="27"/>
    </row>
    <row r="49" spans="1:8">
      <c r="A49" s="19"/>
      <c r="B49" s="2"/>
      <c r="C49" s="13"/>
      <c r="D49" s="78" t="s">
        <v>145</v>
      </c>
      <c r="E49" s="186">
        <f>+E31+E36+E37+E38+E44</f>
        <v>15718783.305</v>
      </c>
      <c r="F49" s="186">
        <f>+F31+F36+F37+F38+F44</f>
        <v>16629685.979999999</v>
      </c>
      <c r="G49" s="12"/>
      <c r="H49" s="26"/>
    </row>
    <row r="50" spans="1:8">
      <c r="A50" s="19"/>
      <c r="B50" s="2"/>
      <c r="C50" s="13"/>
      <c r="D50" s="2"/>
      <c r="E50" s="6"/>
      <c r="F50" s="6"/>
      <c r="G50" s="6"/>
      <c r="H50" s="27"/>
    </row>
    <row r="51" spans="1:8" ht="15">
      <c r="A51" s="19"/>
      <c r="B51" s="2"/>
      <c r="C51" s="113"/>
      <c r="D51" s="61" t="s">
        <v>299</v>
      </c>
      <c r="E51" s="6"/>
      <c r="F51" s="6"/>
      <c r="G51" s="6"/>
      <c r="H51" s="27"/>
    </row>
    <row r="52" spans="1:8">
      <c r="A52" s="19" t="s">
        <v>43</v>
      </c>
      <c r="B52" s="2"/>
      <c r="C52" s="13"/>
      <c r="D52" s="2" t="s">
        <v>49</v>
      </c>
      <c r="E52" s="184">
        <v>4256.2444999999998</v>
      </c>
      <c r="F52" s="184">
        <v>50758.53</v>
      </c>
      <c r="G52" s="6" t="s">
        <v>174</v>
      </c>
      <c r="H52" s="27" t="s">
        <v>174</v>
      </c>
    </row>
    <row r="53" spans="1:8">
      <c r="A53" s="19" t="s">
        <v>44</v>
      </c>
      <c r="B53" s="2"/>
      <c r="C53" s="13"/>
      <c r="D53" s="2" t="s">
        <v>50</v>
      </c>
      <c r="E53" s="184">
        <v>39067.313600000009</v>
      </c>
      <c r="F53" s="184">
        <v>3962.08</v>
      </c>
      <c r="G53" s="6" t="s">
        <v>174</v>
      </c>
      <c r="H53" s="27" t="s">
        <v>174</v>
      </c>
    </row>
    <row r="54" spans="1:8" ht="15">
      <c r="A54" s="19"/>
      <c r="B54" s="2">
        <v>1</v>
      </c>
      <c r="C54" s="13"/>
      <c r="D54" s="59" t="s">
        <v>331</v>
      </c>
      <c r="E54" s="185">
        <f>E55+E56</f>
        <v>0</v>
      </c>
      <c r="F54" s="185">
        <f>F55+F56</f>
        <v>0</v>
      </c>
      <c r="G54" s="6"/>
      <c r="H54" s="27"/>
    </row>
    <row r="55" spans="1:8" ht="15">
      <c r="A55" s="19"/>
      <c r="B55" s="2"/>
      <c r="C55" s="13" t="s">
        <v>31</v>
      </c>
      <c r="D55" s="59" t="s">
        <v>332</v>
      </c>
      <c r="E55" s="184">
        <v>0</v>
      </c>
      <c r="F55" s="184">
        <v>0</v>
      </c>
      <c r="G55" s="6"/>
      <c r="H55" s="27"/>
    </row>
    <row r="56" spans="1:8" ht="15">
      <c r="A56" s="19"/>
      <c r="B56" s="2"/>
      <c r="C56" s="13" t="s">
        <v>32</v>
      </c>
      <c r="D56" s="59" t="s">
        <v>197</v>
      </c>
      <c r="E56" s="184">
        <v>0</v>
      </c>
      <c r="F56" s="184">
        <v>0</v>
      </c>
      <c r="G56" s="6"/>
      <c r="H56" s="27"/>
    </row>
    <row r="57" spans="1:8">
      <c r="A57" s="19"/>
      <c r="B57" s="2">
        <v>2</v>
      </c>
      <c r="C57" s="13"/>
      <c r="D57" s="2" t="s">
        <v>58</v>
      </c>
      <c r="E57" s="184">
        <v>0</v>
      </c>
      <c r="F57" s="184">
        <v>0</v>
      </c>
      <c r="G57" s="6"/>
      <c r="H57" s="27"/>
    </row>
    <row r="58" spans="1:8">
      <c r="A58" s="19"/>
      <c r="B58" s="2">
        <v>3</v>
      </c>
      <c r="C58" s="113"/>
      <c r="D58" s="2" t="s">
        <v>59</v>
      </c>
      <c r="E58" s="184">
        <f>-K56</f>
        <v>0</v>
      </c>
      <c r="F58" s="184">
        <v>3962.08</v>
      </c>
      <c r="G58" s="6"/>
      <c r="H58" s="27"/>
    </row>
    <row r="59" spans="1:8" ht="13.5" thickBot="1">
      <c r="A59" s="19"/>
      <c r="B59" s="2"/>
      <c r="C59" s="13"/>
      <c r="D59" s="78" t="s">
        <v>146</v>
      </c>
      <c r="E59" s="187">
        <f>+E52+E53</f>
        <v>43323.558100000009</v>
      </c>
      <c r="F59" s="187">
        <f>+F52+F53</f>
        <v>54720.61</v>
      </c>
      <c r="G59" s="109"/>
      <c r="H59" s="110"/>
    </row>
    <row r="60" spans="1:8" ht="16.5" thickBot="1">
      <c r="A60" s="19"/>
      <c r="B60" s="2"/>
      <c r="C60" s="13"/>
      <c r="D60" s="54" t="s">
        <v>5</v>
      </c>
      <c r="E60" s="188">
        <f>+E18+E26+E29+E49+E59</f>
        <v>54824950.645800002</v>
      </c>
      <c r="F60" s="188">
        <f>+F18+F26+F29+F49+F59</f>
        <v>52678261.499999993</v>
      </c>
      <c r="G60" s="118"/>
      <c r="H60" s="119"/>
    </row>
    <row r="61" spans="1:8" ht="15.75">
      <c r="A61" s="19"/>
      <c r="B61" s="2"/>
      <c r="C61" s="13"/>
      <c r="D61" s="54"/>
      <c r="E61" s="85"/>
      <c r="F61" s="85"/>
      <c r="G61" s="85"/>
      <c r="H61" s="86"/>
    </row>
    <row r="62" spans="1:8">
      <c r="A62" s="19"/>
      <c r="B62" s="2"/>
      <c r="C62" s="13"/>
      <c r="D62" s="87" t="s">
        <v>2</v>
      </c>
      <c r="E62" s="6"/>
      <c r="F62" s="6"/>
      <c r="G62" s="6"/>
      <c r="H62" s="27"/>
    </row>
    <row r="63" spans="1:8">
      <c r="A63" s="19"/>
      <c r="B63" s="2"/>
      <c r="C63" s="13"/>
      <c r="D63" s="21" t="s">
        <v>323</v>
      </c>
      <c r="E63" s="6"/>
      <c r="F63" s="6"/>
      <c r="G63" s="6"/>
      <c r="H63" s="27"/>
    </row>
    <row r="64" spans="1:8">
      <c r="A64" s="19"/>
      <c r="B64" s="2"/>
      <c r="C64" s="13"/>
      <c r="D64" s="9" t="s">
        <v>324</v>
      </c>
      <c r="E64" s="6"/>
      <c r="F64" s="6"/>
      <c r="G64" s="6"/>
      <c r="H64" s="27"/>
    </row>
    <row r="65" spans="1:8">
      <c r="A65" s="19"/>
      <c r="B65" s="2"/>
      <c r="C65" s="13"/>
      <c r="D65" s="9" t="s">
        <v>325</v>
      </c>
      <c r="E65" s="6"/>
      <c r="F65" s="6"/>
      <c r="G65" s="6"/>
      <c r="H65" s="27"/>
    </row>
    <row r="66" spans="1:8">
      <c r="A66" s="19"/>
      <c r="B66" s="2"/>
      <c r="C66" s="13"/>
      <c r="D66" s="9" t="s">
        <v>326</v>
      </c>
      <c r="E66" s="6"/>
      <c r="F66" s="6"/>
      <c r="G66" s="6"/>
      <c r="H66" s="27"/>
    </row>
    <row r="67" spans="1:8">
      <c r="A67" s="19"/>
      <c r="B67" s="2"/>
      <c r="C67" s="13"/>
      <c r="D67" s="9" t="s">
        <v>327</v>
      </c>
      <c r="E67" s="6"/>
      <c r="F67" s="6"/>
      <c r="G67" s="6"/>
      <c r="H67" s="27"/>
    </row>
    <row r="68" spans="1:8">
      <c r="A68" s="19"/>
      <c r="B68" s="2"/>
      <c r="C68" s="13"/>
      <c r="D68" s="9" t="s">
        <v>328</v>
      </c>
      <c r="E68" s="6"/>
      <c r="F68" s="6"/>
      <c r="G68" s="6"/>
      <c r="H68" s="27"/>
    </row>
    <row r="69" spans="1:8">
      <c r="A69" s="19"/>
      <c r="B69" s="2"/>
      <c r="C69" s="13"/>
      <c r="D69" s="9" t="s">
        <v>329</v>
      </c>
      <c r="E69" s="6"/>
      <c r="F69" s="6"/>
      <c r="G69" s="6"/>
      <c r="H69" s="27"/>
    </row>
    <row r="70" spans="1:8" ht="26.25" customHeight="1" thickBot="1">
      <c r="A70" s="80"/>
      <c r="B70" s="37"/>
      <c r="C70" s="41"/>
      <c r="D70" s="55" t="s">
        <v>3</v>
      </c>
      <c r="E70" s="111"/>
      <c r="F70" s="111"/>
      <c r="G70" s="111"/>
      <c r="H70" s="112"/>
    </row>
    <row r="71" spans="1:8" ht="15" customHeight="1" thickTop="1">
      <c r="A71" s="1" t="s">
        <v>251</v>
      </c>
      <c r="D71" s="120"/>
      <c r="E71" s="121"/>
      <c r="F71" s="121"/>
      <c r="G71" s="121"/>
      <c r="H71" s="121"/>
    </row>
    <row r="72" spans="1:8" ht="13.5" customHeight="1">
      <c r="A72" s="200" t="s">
        <v>320</v>
      </c>
      <c r="B72" s="201"/>
      <c r="C72" s="201"/>
      <c r="D72" s="201"/>
      <c r="E72" s="201"/>
      <c r="F72" s="201"/>
      <c r="G72" s="201"/>
      <c r="H72" s="201"/>
    </row>
    <row r="73" spans="1:8">
      <c r="A73" s="161" t="s">
        <v>340</v>
      </c>
    </row>
  </sheetData>
  <mergeCells count="4">
    <mergeCell ref="A1:H1"/>
    <mergeCell ref="F3:F4"/>
    <mergeCell ref="E3:E4"/>
    <mergeCell ref="A72:H72"/>
  </mergeCells>
  <phoneticPr fontId="0" type="noConversion"/>
  <pageMargins left="0.74803149606299213" right="0.74803149606299213" top="0.27559055118110237" bottom="0.23622047244094491" header="0.19685039370078741" footer="0.19685039370078741"/>
  <pageSetup paperSize="9"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C.ECONOMICO</vt:lpstr>
      <vt:lpstr>ATTIVO PATR</vt:lpstr>
      <vt:lpstr>PASSIVO PATR</vt:lpstr>
      <vt:lpstr>'ATTIVO PATR'!Area_stampa</vt:lpstr>
      <vt:lpstr>C.ECONOMICO!Area_stampa</vt:lpstr>
      <vt:lpstr>'PASSIVO PATR'!Area_stampa</vt:lpstr>
      <vt:lpstr>'ATTIVO PATR'!Titoli_stampa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Giuliana Zunino</cp:lastModifiedBy>
  <cp:lastPrinted>2018-09-11T06:16:20Z</cp:lastPrinted>
  <dcterms:created xsi:type="dcterms:W3CDTF">2000-02-27T15:14:19Z</dcterms:created>
  <dcterms:modified xsi:type="dcterms:W3CDTF">2019-10-02T09:19:31Z</dcterms:modified>
</cp:coreProperties>
</file>