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B48" i="1"/>
  <c r="C40" s="1"/>
  <c r="D40" s="1"/>
  <c r="C46"/>
  <c r="D46" s="1"/>
  <c r="C45"/>
  <c r="D45" s="1"/>
  <c r="C42"/>
  <c r="D42" s="1"/>
  <c r="D43" s="1"/>
  <c r="B35"/>
  <c r="C24" s="1"/>
  <c r="D24" s="1"/>
  <c r="B34"/>
  <c r="C33" s="1"/>
  <c r="D33" s="1"/>
  <c r="B28"/>
  <c r="C27" s="1"/>
  <c r="D27" s="1"/>
  <c r="B15"/>
  <c r="C14" s="1"/>
  <c r="D14" s="1"/>
  <c r="B9"/>
  <c r="C7" s="1"/>
  <c r="D7" s="1"/>
  <c r="C12" l="1"/>
  <c r="D12" s="1"/>
  <c r="C8"/>
  <c r="D8" s="1"/>
  <c r="C11"/>
  <c r="D11" s="1"/>
  <c r="C31"/>
  <c r="D31" s="1"/>
  <c r="D47"/>
  <c r="D9"/>
  <c r="C19"/>
  <c r="D19" s="1"/>
  <c r="C25"/>
  <c r="D25" s="1"/>
  <c r="B16"/>
  <c r="C20"/>
  <c r="D20" s="1"/>
  <c r="C26"/>
  <c r="D26" s="1"/>
  <c r="D28" s="1"/>
  <c r="C38"/>
  <c r="D38" s="1"/>
  <c r="C22"/>
  <c r="D22" s="1"/>
  <c r="C30"/>
  <c r="D30" s="1"/>
  <c r="C39"/>
  <c r="D39" s="1"/>
  <c r="D15" l="1"/>
  <c r="D34"/>
</calcChain>
</file>

<file path=xl/sharedStrings.xml><?xml version="1.0" encoding="utf-8"?>
<sst xmlns="http://schemas.openxmlformats.org/spreadsheetml/2006/main" count="51" uniqueCount="51">
  <si>
    <t xml:space="preserve">Validati e pesati nella Riunione del 21/11/2018 </t>
  </si>
  <si>
    <t xml:space="preserve">Rendicontati e verificati nella Riunione del 03/06/2019                                                                                                                                                     </t>
  </si>
  <si>
    <t>Peso OBT</t>
  </si>
  <si>
    <t>Coefficiente Peso</t>
  </si>
  <si>
    <t>Valutazione OBT</t>
  </si>
  <si>
    <t>AREA TERZA</t>
  </si>
  <si>
    <t xml:space="preserve">Settore Socio Assistenziale </t>
  </si>
  <si>
    <t>Unificazione banche dati tra Enti attori dei processi di assistenza alle famiglie, con attenzione a privacy</t>
  </si>
  <si>
    <t>Snellimento modulistica afferente l'istruttoria degli interventi in favore delle famiglie</t>
  </si>
  <si>
    <t xml:space="preserve"> PO Giampaolo VETTORATO</t>
  </si>
  <si>
    <t xml:space="preserve">Polizia Municipale </t>
  </si>
  <si>
    <t>Cani nella legalità</t>
  </si>
  <si>
    <t>Manifestazioni sicure</t>
  </si>
  <si>
    <t>Recuperiamo il non pagato</t>
  </si>
  <si>
    <t>Nella pronta disponibilità l'allerta si fa sicuro</t>
  </si>
  <si>
    <t>PO Fulvio NICOLINI</t>
  </si>
  <si>
    <t>DIRIGENTE Isabella CERISOLA</t>
  </si>
  <si>
    <t>AREA FINANZIARIA</t>
  </si>
  <si>
    <t>Settore Economico Finanziario</t>
  </si>
  <si>
    <t>U.O. Servizi Cimiteriali - Affidamento a gestore esterno della gestione delle strutture e dei servizi di necroforo dei cimiteri</t>
  </si>
  <si>
    <t>U.O. Ragioneria - Avvio sistema SIOPE+</t>
  </si>
  <si>
    <t>Settore Entrate</t>
  </si>
  <si>
    <t>Attività di conto controllo impiantistica pubblicitaria</t>
  </si>
  <si>
    <t>Settore AA.GG. Risorse Umane</t>
  </si>
  <si>
    <t>U.O. Patrimonio - Affidamento a gestore esterno della gestione del patrimonio forestale</t>
  </si>
  <si>
    <t>U.O. Personale - Passweb-procedura sin 2</t>
  </si>
  <si>
    <t>[PO Cristina LEONELLI]Applicazione economica e giuridica nuovo contratto collettivo triennio 2016/2018</t>
  </si>
  <si>
    <t>[PO Cristina LEONELLI] Gestione in house RCT sotto SIR (€ 7.000,00)</t>
  </si>
  <si>
    <t>PO Cristina LEONELLI</t>
  </si>
  <si>
    <t>Settore Servizi Demografici Elettorale</t>
  </si>
  <si>
    <t>[PO Alessandro GHIONE] Passaggio alla gestione in formato elettronico delle liste elettorali</t>
  </si>
  <si>
    <t>[PO Alessandro GHIONE] Passaggio All'Anagrafe Nazionale della Popolazione Residente (ANPR) costituito presso il Ministero dell'Interno</t>
  </si>
  <si>
    <t>Settore Comunicazione, ITC, Cultura Turismo</t>
  </si>
  <si>
    <t>[PO Alessandro GHIONE] Creazione siti tematici collegati al portale internet istituzionale, popolamento dati messa in linea</t>
  </si>
  <si>
    <t>PO Alessandro GHIONE</t>
  </si>
  <si>
    <t>DIRIGENTE Andrea MARENCO</t>
  </si>
  <si>
    <t>AREA TECNICA</t>
  </si>
  <si>
    <t>Settore Tecnico manutentivo LL.PP.</t>
  </si>
  <si>
    <t>Funzionalità strutture scolastiche, adeguamento antincendio, sicurezza, abbattimento barriere architettoniche</t>
  </si>
  <si>
    <t xml:space="preserve">Programmazione eliminazione barriere architettoniche - Redazione PEBA e PAU - Attuazione primo stralcio in Corso Martiri Libertà </t>
  </si>
  <si>
    <t>Servizio Ambiente - Verifica efficienza impianti domestici e assimilati del sistema di depurazione e smaltimento dei reflui, con recapito diverso dalla fognatura pubblica</t>
  </si>
  <si>
    <t>Settore Edilizia Privata</t>
  </si>
  <si>
    <t>[PO Bruno GIORDANO] Ridefinizione criteri e modalità per installazione e utilizzo bacheche</t>
  </si>
  <si>
    <t>PO Bruno GIORDANO</t>
  </si>
  <si>
    <t>Settore Urbanistica</t>
  </si>
  <si>
    <t xml:space="preserve">[PO Valentina RIVERA] SUAP Commercio - Prosecuzione processo di aggioramento - Nuova Convenzione </t>
  </si>
  <si>
    <t>[PO Valentina RIVERA]Potenziamento delle attività dell'Ufficio di Piano, supporto del gruppo di lavoro PUC</t>
  </si>
  <si>
    <t>PO Valentina RIVERA</t>
  </si>
  <si>
    <t>DIRIGENTE Susanna PELLIZZA</t>
  </si>
  <si>
    <t>% Raggiungimento OBT</t>
  </si>
  <si>
    <r>
      <t xml:space="preserve">OBIETTIVI PEG 2018 </t>
    </r>
    <r>
      <rPr>
        <b/>
        <sz val="11"/>
        <color rgb="FF006100"/>
        <rFont val="Exo 2"/>
      </rPr>
      <t>(PESATURA - VALUTAZIONE - % RAGGIUNGIMENTO)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</si>
</sst>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6100"/>
      <name val="Exo 2"/>
    </font>
    <font>
      <sz val="11"/>
      <color theme="1"/>
      <name val="Exo 2"/>
    </font>
    <font>
      <b/>
      <sz val="11"/>
      <color rgb="FF006100"/>
      <name val="Exo 2"/>
    </font>
    <font>
      <sz val="10"/>
      <name val="Exo 2"/>
    </font>
    <font>
      <sz val="10"/>
      <color theme="1"/>
      <name val="Exo 2"/>
    </font>
    <font>
      <b/>
      <sz val="10"/>
      <color theme="0"/>
      <name val="Exo 2"/>
    </font>
    <font>
      <sz val="10"/>
      <color theme="0"/>
      <name val="Exo 2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</cellStyleXfs>
  <cellXfs count="69">
    <xf numFmtId="0" fontId="0" fillId="0" borderId="0" xfId="0"/>
    <xf numFmtId="0" fontId="3" fillId="2" borderId="1" xfId="1" applyFont="1" applyBorder="1"/>
    <xf numFmtId="0" fontId="1" fillId="2" borderId="2" xfId="1" applyBorder="1"/>
    <xf numFmtId="0" fontId="1" fillId="2" borderId="2" xfId="1" applyBorder="1" applyAlignment="1">
      <alignment horizontal="center" vertical="center"/>
    </xf>
    <xf numFmtId="0" fontId="4" fillId="0" borderId="0" xfId="0" applyFont="1" applyBorder="1"/>
    <xf numFmtId="0" fontId="5" fillId="2" borderId="3" xfId="1" applyFont="1" applyBorder="1" applyAlignment="1"/>
    <xf numFmtId="0" fontId="1" fillId="2" borderId="0" xfId="1" applyBorder="1" applyAlignment="1"/>
    <xf numFmtId="0" fontId="1" fillId="2" borderId="0" xfId="1" applyBorder="1" applyAlignment="1">
      <alignment horizontal="center"/>
    </xf>
    <xf numFmtId="0" fontId="4" fillId="0" borderId="0" xfId="0" applyFont="1" applyBorder="1" applyAlignment="1"/>
    <xf numFmtId="0" fontId="1" fillId="2" borderId="5" xfId="1" applyBorder="1" applyAlignment="1"/>
    <xf numFmtId="0" fontId="1" fillId="2" borderId="5" xfId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2" borderId="4" xfId="1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8" fillId="3" borderId="7" xfId="2" applyFont="1" applyBorder="1" applyAlignment="1">
      <alignment vertical="center"/>
    </xf>
    <xf numFmtId="0" fontId="9" fillId="3" borderId="7" xfId="2" applyFont="1" applyBorder="1" applyAlignment="1">
      <alignment horizontal="center" vertical="center"/>
    </xf>
    <xf numFmtId="0" fontId="9" fillId="3" borderId="7" xfId="2" applyFont="1" applyBorder="1"/>
    <xf numFmtId="0" fontId="7" fillId="0" borderId="0" xfId="0" applyFont="1" applyBorder="1"/>
    <xf numFmtId="0" fontId="8" fillId="4" borderId="7" xfId="3" applyFont="1" applyBorder="1"/>
    <xf numFmtId="0" fontId="9" fillId="4" borderId="7" xfId="3" applyFont="1" applyBorder="1" applyAlignment="1">
      <alignment horizontal="center" vertical="center"/>
    </xf>
    <xf numFmtId="0" fontId="9" fillId="4" borderId="7" xfId="3" applyFont="1" applyBorder="1"/>
    <xf numFmtId="0" fontId="6" fillId="0" borderId="7" xfId="3" applyFont="1" applyFill="1" applyBorder="1" applyAlignment="1">
      <alignment wrapText="1"/>
    </xf>
    <xf numFmtId="0" fontId="7" fillId="0" borderId="7" xfId="0" applyFont="1" applyFill="1" applyBorder="1" applyAlignment="1">
      <alignment horizontal="center" vertical="center"/>
    </xf>
    <xf numFmtId="2" fontId="6" fillId="12" borderId="7" xfId="0" applyNumberFormat="1" applyFont="1" applyFill="1" applyBorder="1"/>
    <xf numFmtId="0" fontId="6" fillId="12" borderId="7" xfId="0" applyFont="1" applyFill="1" applyBorder="1"/>
    <xf numFmtId="0" fontId="7" fillId="0" borderId="0" xfId="0" applyFont="1" applyFill="1" applyBorder="1"/>
    <xf numFmtId="0" fontId="8" fillId="11" borderId="7" xfId="10" applyFont="1" applyBorder="1"/>
    <xf numFmtId="0" fontId="9" fillId="11" borderId="7" xfId="10" applyFont="1" applyBorder="1" applyAlignment="1">
      <alignment horizontal="center" vertical="center"/>
    </xf>
    <xf numFmtId="0" fontId="9" fillId="11" borderId="7" xfId="10" applyFont="1" applyBorder="1"/>
    <xf numFmtId="2" fontId="9" fillId="11" borderId="7" xfId="10" applyNumberFormat="1" applyFont="1" applyBorder="1"/>
    <xf numFmtId="2" fontId="9" fillId="4" borderId="7" xfId="3" applyNumberFormat="1" applyFont="1" applyBorder="1"/>
    <xf numFmtId="0" fontId="6" fillId="0" borderId="7" xfId="3" applyFont="1" applyFill="1" applyBorder="1"/>
    <xf numFmtId="0" fontId="8" fillId="10" borderId="7" xfId="9" applyFont="1" applyBorder="1"/>
    <xf numFmtId="0" fontId="9" fillId="10" borderId="7" xfId="9" applyFont="1" applyBorder="1" applyAlignment="1">
      <alignment horizontal="center" vertical="center"/>
    </xf>
    <xf numFmtId="0" fontId="9" fillId="10" borderId="7" xfId="9" applyFont="1" applyBorder="1"/>
    <xf numFmtId="0" fontId="8" fillId="8" borderId="7" xfId="7" applyFont="1" applyBorder="1" applyAlignment="1">
      <alignment vertical="center"/>
    </xf>
    <xf numFmtId="0" fontId="9" fillId="8" borderId="7" xfId="7" applyFont="1" applyBorder="1" applyAlignment="1">
      <alignment horizontal="center" vertical="center"/>
    </xf>
    <xf numFmtId="0" fontId="9" fillId="8" borderId="7" xfId="7" applyFont="1" applyBorder="1"/>
    <xf numFmtId="0" fontId="8" fillId="9" borderId="7" xfId="8" applyFont="1" applyBorder="1"/>
    <xf numFmtId="0" fontId="9" fillId="9" borderId="7" xfId="8" applyFont="1" applyBorder="1" applyAlignment="1">
      <alignment horizontal="center" vertical="center"/>
    </xf>
    <xf numFmtId="0" fontId="9" fillId="9" borderId="7" xfId="8" applyFont="1" applyBorder="1"/>
    <xf numFmtId="0" fontId="6" fillId="0" borderId="7" xfId="4" applyFont="1" applyFill="1" applyBorder="1" applyAlignment="1">
      <alignment vertical="top" wrapText="1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vertical="top"/>
    </xf>
    <xf numFmtId="0" fontId="6" fillId="0" borderId="7" xfId="4" applyFont="1" applyFill="1" applyBorder="1" applyAlignment="1">
      <alignment wrapText="1"/>
    </xf>
    <xf numFmtId="0" fontId="6" fillId="0" borderId="7" xfId="4" applyFont="1" applyFill="1" applyBorder="1" applyAlignment="1">
      <alignment vertical="center" wrapText="1"/>
    </xf>
    <xf numFmtId="0" fontId="8" fillId="11" borderId="7" xfId="10" applyFont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9" fillId="11" borderId="7" xfId="10" applyFont="1" applyBorder="1" applyAlignment="1">
      <alignment vertical="center"/>
    </xf>
    <xf numFmtId="2" fontId="9" fillId="11" borderId="7" xfId="10" applyNumberFormat="1" applyFont="1" applyBorder="1" applyAlignment="1">
      <alignment vertical="center"/>
    </xf>
    <xf numFmtId="0" fontId="8" fillId="10" borderId="7" xfId="9" applyFont="1" applyBorder="1" applyAlignment="1">
      <alignment vertical="center" wrapText="1"/>
    </xf>
    <xf numFmtId="0" fontId="9" fillId="10" borderId="7" xfId="9" applyFont="1" applyBorder="1" applyAlignment="1">
      <alignment vertical="center"/>
    </xf>
    <xf numFmtId="0" fontId="8" fillId="6" borderId="7" xfId="5" applyFont="1" applyBorder="1" applyAlignment="1">
      <alignment vertical="center"/>
    </xf>
    <xf numFmtId="0" fontId="9" fillId="6" borderId="7" xfId="5" applyFont="1" applyBorder="1" applyAlignment="1">
      <alignment horizontal="center" vertical="center"/>
    </xf>
    <xf numFmtId="0" fontId="9" fillId="6" borderId="7" xfId="5" applyFont="1" applyBorder="1"/>
    <xf numFmtId="0" fontId="8" fillId="7" borderId="7" xfId="6" applyFont="1" applyBorder="1"/>
    <xf numFmtId="0" fontId="9" fillId="7" borderId="7" xfId="6" applyFont="1" applyBorder="1" applyAlignment="1">
      <alignment horizontal="center" vertical="center"/>
    </xf>
    <xf numFmtId="0" fontId="9" fillId="7" borderId="7" xfId="6" applyFont="1" applyBorder="1"/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wrapText="1"/>
    </xf>
    <xf numFmtId="0" fontId="8" fillId="11" borderId="7" xfId="10" applyFont="1" applyBorder="1" applyAlignment="1">
      <alignment vertical="top" wrapText="1"/>
    </xf>
    <xf numFmtId="0" fontId="8" fillId="7" borderId="7" xfId="6" applyFont="1" applyBorder="1" applyAlignment="1">
      <alignment horizontal="center" vertical="center"/>
    </xf>
    <xf numFmtId="0" fontId="7" fillId="0" borderId="7" xfId="0" applyFont="1" applyBorder="1" applyAlignment="1">
      <alignment horizontal="left" wrapText="1"/>
    </xf>
    <xf numFmtId="0" fontId="7" fillId="0" borderId="0" xfId="0" applyFont="1" applyBorder="1" applyAlignment="1">
      <alignment horizontal="center" vertical="center"/>
    </xf>
  </cellXfs>
  <cellStyles count="11">
    <cellStyle name="60% - Colore 1" xfId="3" builtinId="32"/>
    <cellStyle name="60% - Colore 2" xfId="4" builtinId="36"/>
    <cellStyle name="60% - Colore 3" xfId="6" builtinId="40"/>
    <cellStyle name="60% - Colore 5" xfId="8" builtinId="48"/>
    <cellStyle name="60% - Colore 6" xfId="10" builtinId="52"/>
    <cellStyle name="Colore 1" xfId="2" builtinId="29"/>
    <cellStyle name="Colore 3" xfId="5" builtinId="37"/>
    <cellStyle name="Colore 5" xfId="7" builtinId="45"/>
    <cellStyle name="Colore 6" xfId="9" builtinId="49"/>
    <cellStyle name="Normale" xfId="0" builtinId="0"/>
    <cellStyle name="Valore valido" xfId="1" builtin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9"/>
  <sheetViews>
    <sheetView tabSelected="1" workbookViewId="0">
      <selection sqref="A1:XFD1048576"/>
    </sheetView>
  </sheetViews>
  <sheetFormatPr defaultRowHeight="50.25" customHeight="1"/>
  <cols>
    <col min="1" max="1" width="77.42578125" style="4" customWidth="1"/>
    <col min="2" max="2" width="7.140625" style="11" customWidth="1"/>
    <col min="3" max="3" width="11.140625" style="4" customWidth="1"/>
    <col min="4" max="4" width="12.7109375" style="4" customWidth="1"/>
    <col min="5" max="5" width="14.7109375" style="4" customWidth="1"/>
    <col min="6" max="16384" width="9.140625" style="4"/>
  </cols>
  <sheetData>
    <row r="1" spans="1:5" ht="18">
      <c r="A1" s="1" t="s">
        <v>50</v>
      </c>
      <c r="B1" s="3"/>
      <c r="C1" s="2"/>
      <c r="D1" s="2"/>
      <c r="E1" s="2"/>
    </row>
    <row r="2" spans="1:5" s="8" customFormat="1" ht="14.25" customHeight="1">
      <c r="A2" s="5" t="s">
        <v>0</v>
      </c>
      <c r="B2" s="7"/>
      <c r="C2" s="6"/>
      <c r="D2" s="6"/>
      <c r="E2" s="6"/>
    </row>
    <row r="3" spans="1:5" s="8" customFormat="1" ht="15.75" customHeight="1">
      <c r="A3" s="12" t="s">
        <v>1</v>
      </c>
      <c r="B3" s="10"/>
      <c r="C3" s="9"/>
      <c r="D3" s="9"/>
      <c r="E3" s="9"/>
    </row>
    <row r="4" spans="1:5" s="16" customFormat="1" ht="38.25" customHeight="1">
      <c r="A4" s="13"/>
      <c r="B4" s="14" t="s">
        <v>2</v>
      </c>
      <c r="C4" s="15" t="s">
        <v>3</v>
      </c>
      <c r="D4" s="15" t="s">
        <v>4</v>
      </c>
      <c r="E4" s="15" t="s">
        <v>49</v>
      </c>
    </row>
    <row r="5" spans="1:5" s="20" customFormat="1" ht="27" customHeight="1">
      <c r="A5" s="17" t="s">
        <v>5</v>
      </c>
      <c r="B5" s="18"/>
      <c r="C5" s="19"/>
      <c r="D5" s="19"/>
      <c r="E5" s="19"/>
    </row>
    <row r="6" spans="1:5" s="20" customFormat="1" ht="12.75">
      <c r="A6" s="21" t="s">
        <v>6</v>
      </c>
      <c r="B6" s="22"/>
      <c r="C6" s="23"/>
      <c r="D6" s="23"/>
      <c r="E6" s="23"/>
    </row>
    <row r="7" spans="1:5" s="28" customFormat="1" ht="25.5">
      <c r="A7" s="24" t="s">
        <v>7</v>
      </c>
      <c r="B7" s="25">
        <v>4</v>
      </c>
      <c r="C7" s="26">
        <f>B7/$B$9</f>
        <v>0.5714285714285714</v>
      </c>
      <c r="D7" s="26">
        <f>C7*E7</f>
        <v>57.142857142857139</v>
      </c>
      <c r="E7" s="27">
        <v>100</v>
      </c>
    </row>
    <row r="8" spans="1:5" s="28" customFormat="1" ht="12.75">
      <c r="A8" s="24" t="s">
        <v>8</v>
      </c>
      <c r="B8" s="25">
        <v>3</v>
      </c>
      <c r="C8" s="26">
        <f>B8/$B$9</f>
        <v>0.42857142857142855</v>
      </c>
      <c r="D8" s="26">
        <f>C8*E8</f>
        <v>42.857142857142854</v>
      </c>
      <c r="E8" s="27">
        <v>100</v>
      </c>
    </row>
    <row r="9" spans="1:5" s="28" customFormat="1" ht="12.75">
      <c r="A9" s="29" t="s">
        <v>9</v>
      </c>
      <c r="B9" s="30">
        <f>SUM(B7:B8)</f>
        <v>7</v>
      </c>
      <c r="C9" s="31"/>
      <c r="D9" s="32">
        <f>SUM(D7:D8)</f>
        <v>100</v>
      </c>
      <c r="E9" s="31"/>
    </row>
    <row r="10" spans="1:5" s="28" customFormat="1" ht="12.75">
      <c r="A10" s="21" t="s">
        <v>10</v>
      </c>
      <c r="B10" s="22"/>
      <c r="C10" s="23"/>
      <c r="D10" s="33"/>
      <c r="E10" s="23"/>
    </row>
    <row r="11" spans="1:5" s="28" customFormat="1" ht="12.75">
      <c r="A11" s="34" t="s">
        <v>11</v>
      </c>
      <c r="B11" s="25">
        <v>4</v>
      </c>
      <c r="C11" s="26">
        <f>B11/$B$15</f>
        <v>0.2857142857142857</v>
      </c>
      <c r="D11" s="26">
        <f>C11*E11</f>
        <v>28.571428571428569</v>
      </c>
      <c r="E11" s="27">
        <v>100</v>
      </c>
    </row>
    <row r="12" spans="1:5" s="28" customFormat="1" ht="12.75">
      <c r="A12" s="34" t="s">
        <v>12</v>
      </c>
      <c r="B12" s="25">
        <v>5</v>
      </c>
      <c r="C12" s="26">
        <f>B12/$B$15</f>
        <v>0.35714285714285715</v>
      </c>
      <c r="D12" s="26">
        <f>C12*E12</f>
        <v>35.714285714285715</v>
      </c>
      <c r="E12" s="27">
        <v>100</v>
      </c>
    </row>
    <row r="13" spans="1:5" s="28" customFormat="1" ht="12.75">
      <c r="A13" s="34" t="s">
        <v>13</v>
      </c>
      <c r="B13" s="25"/>
      <c r="C13" s="26"/>
      <c r="D13" s="26"/>
      <c r="E13" s="27"/>
    </row>
    <row r="14" spans="1:5" s="28" customFormat="1" ht="12.75">
      <c r="A14" s="34" t="s">
        <v>14</v>
      </c>
      <c r="B14" s="25">
        <v>5</v>
      </c>
      <c r="C14" s="26">
        <f>B14/$B$15</f>
        <v>0.35714285714285715</v>
      </c>
      <c r="D14" s="26">
        <f>C14*E14</f>
        <v>35.714285714285715</v>
      </c>
      <c r="E14" s="27">
        <v>100</v>
      </c>
    </row>
    <row r="15" spans="1:5" s="28" customFormat="1" ht="12.75">
      <c r="A15" s="29" t="s">
        <v>15</v>
      </c>
      <c r="B15" s="30">
        <f>SUM(B11:B14)</f>
        <v>14</v>
      </c>
      <c r="C15" s="31"/>
      <c r="D15" s="32">
        <f>SUM(D11:D14)</f>
        <v>100</v>
      </c>
      <c r="E15" s="31"/>
    </row>
    <row r="16" spans="1:5" s="28" customFormat="1" ht="12.75">
      <c r="A16" s="35" t="s">
        <v>16</v>
      </c>
      <c r="B16" s="36">
        <f>SUM(B9+B15)</f>
        <v>21</v>
      </c>
      <c r="C16" s="37"/>
      <c r="D16" s="37"/>
      <c r="E16" s="37"/>
    </row>
    <row r="17" spans="1:5" s="20" customFormat="1" ht="27" customHeight="1">
      <c r="A17" s="38" t="s">
        <v>17</v>
      </c>
      <c r="B17" s="39"/>
      <c r="C17" s="40"/>
      <c r="D17" s="40"/>
      <c r="E17" s="40"/>
    </row>
    <row r="18" spans="1:5" s="20" customFormat="1" ht="12.75">
      <c r="A18" s="41" t="s">
        <v>18</v>
      </c>
      <c r="B18" s="42"/>
      <c r="C18" s="43"/>
      <c r="D18" s="43"/>
      <c r="E18" s="43"/>
    </row>
    <row r="19" spans="1:5" s="46" customFormat="1" ht="25.5">
      <c r="A19" s="44" t="s">
        <v>19</v>
      </c>
      <c r="B19" s="45">
        <v>3</v>
      </c>
      <c r="C19" s="26">
        <f>B19/$B$35</f>
        <v>0.10344827586206896</v>
      </c>
      <c r="D19" s="26">
        <f>C19*E19</f>
        <v>8.7931034482758612</v>
      </c>
      <c r="E19" s="27">
        <v>85</v>
      </c>
    </row>
    <row r="20" spans="1:5" s="20" customFormat="1" ht="12.75">
      <c r="A20" s="44" t="s">
        <v>20</v>
      </c>
      <c r="B20" s="45">
        <v>3</v>
      </c>
      <c r="C20" s="26">
        <f>B20/$B$35</f>
        <v>0.10344827586206896</v>
      </c>
      <c r="D20" s="26">
        <f>C20*E20</f>
        <v>10.344827586206897</v>
      </c>
      <c r="E20" s="27">
        <v>100</v>
      </c>
    </row>
    <row r="21" spans="1:5" s="20" customFormat="1" ht="12.75">
      <c r="A21" s="41" t="s">
        <v>21</v>
      </c>
      <c r="B21" s="42"/>
      <c r="C21" s="43"/>
      <c r="D21" s="43"/>
      <c r="E21" s="43"/>
    </row>
    <row r="22" spans="1:5" s="20" customFormat="1" ht="12.75">
      <c r="A22" s="47" t="s">
        <v>22</v>
      </c>
      <c r="B22" s="45">
        <v>4</v>
      </c>
      <c r="C22" s="26">
        <f>B22/$B$35</f>
        <v>0.13793103448275862</v>
      </c>
      <c r="D22" s="26">
        <f>C22*E22</f>
        <v>13.793103448275861</v>
      </c>
      <c r="E22" s="27">
        <v>100</v>
      </c>
    </row>
    <row r="23" spans="1:5" s="20" customFormat="1" ht="12.75">
      <c r="A23" s="41" t="s">
        <v>23</v>
      </c>
      <c r="B23" s="42"/>
      <c r="C23" s="43"/>
      <c r="D23" s="43"/>
      <c r="E23" s="43"/>
    </row>
    <row r="24" spans="1:5" s="20" customFormat="1" ht="12.75">
      <c r="A24" s="47" t="s">
        <v>24</v>
      </c>
      <c r="B24" s="45">
        <v>4</v>
      </c>
      <c r="C24" s="26">
        <f>B24/$B$35</f>
        <v>0.13793103448275862</v>
      </c>
      <c r="D24" s="26">
        <f>C24*E24</f>
        <v>13.793103448275861</v>
      </c>
      <c r="E24" s="27">
        <v>100</v>
      </c>
    </row>
    <row r="25" spans="1:5" s="20" customFormat="1" ht="12.75">
      <c r="A25" s="48" t="s">
        <v>25</v>
      </c>
      <c r="B25" s="45">
        <v>3</v>
      </c>
      <c r="C25" s="26">
        <f>B25/$B$35</f>
        <v>0.10344827586206896</v>
      </c>
      <c r="D25" s="26">
        <f>C25*E25</f>
        <v>10.344827586206897</v>
      </c>
      <c r="E25" s="27">
        <v>100</v>
      </c>
    </row>
    <row r="26" spans="1:5" s="20" customFormat="1" ht="25.5">
      <c r="A26" s="48" t="s">
        <v>26</v>
      </c>
      <c r="B26" s="45">
        <v>3</v>
      </c>
      <c r="C26" s="26">
        <f>B26/$B$28</f>
        <v>0.42857142857142855</v>
      </c>
      <c r="D26" s="26">
        <f>C26*E26</f>
        <v>42.857142857142854</v>
      </c>
      <c r="E26" s="27">
        <v>100</v>
      </c>
    </row>
    <row r="27" spans="1:5" s="20" customFormat="1" ht="12.75">
      <c r="A27" s="48" t="s">
        <v>27</v>
      </c>
      <c r="B27" s="45">
        <v>4</v>
      </c>
      <c r="C27" s="26">
        <f>B27/$B$28</f>
        <v>0.5714285714285714</v>
      </c>
      <c r="D27" s="26">
        <f>C27*E27</f>
        <v>57.142857142857139</v>
      </c>
      <c r="E27" s="27">
        <v>100</v>
      </c>
    </row>
    <row r="28" spans="1:5" s="20" customFormat="1" ht="12.75">
      <c r="A28" s="49" t="s">
        <v>28</v>
      </c>
      <c r="B28" s="30">
        <f>SUM(B26:B27)</f>
        <v>7</v>
      </c>
      <c r="C28" s="31"/>
      <c r="D28" s="32">
        <f>SUM(D26:D27)</f>
        <v>100</v>
      </c>
      <c r="E28" s="31">
        <v>100</v>
      </c>
    </row>
    <row r="29" spans="1:5" s="20" customFormat="1" ht="12.75">
      <c r="A29" s="41" t="s">
        <v>29</v>
      </c>
      <c r="B29" s="42"/>
      <c r="C29" s="43"/>
      <c r="D29" s="43"/>
      <c r="E29" s="43"/>
    </row>
    <row r="30" spans="1:5" s="51" customFormat="1" ht="12.75" customHeight="1">
      <c r="A30" s="47" t="s">
        <v>30</v>
      </c>
      <c r="B30" s="50"/>
      <c r="C30" s="26">
        <f>B30/$B$34</f>
        <v>0</v>
      </c>
      <c r="D30" s="26">
        <f>C30*E30</f>
        <v>0</v>
      </c>
      <c r="E30" s="27">
        <v>100</v>
      </c>
    </row>
    <row r="31" spans="1:5" s="51" customFormat="1" ht="25.5">
      <c r="A31" s="47" t="s">
        <v>31</v>
      </c>
      <c r="B31" s="50">
        <v>2</v>
      </c>
      <c r="C31" s="26">
        <f>B31/$B$34</f>
        <v>0.4</v>
      </c>
      <c r="D31" s="26">
        <f>C31*E31</f>
        <v>40</v>
      </c>
      <c r="E31" s="27">
        <v>100</v>
      </c>
    </row>
    <row r="32" spans="1:5" s="20" customFormat="1" ht="12.75">
      <c r="A32" s="41" t="s">
        <v>32</v>
      </c>
      <c r="B32" s="42"/>
      <c r="C32" s="43"/>
      <c r="D32" s="43"/>
      <c r="E32" s="43"/>
    </row>
    <row r="33" spans="1:5" s="52" customFormat="1" ht="25.5">
      <c r="A33" s="48" t="s">
        <v>33</v>
      </c>
      <c r="B33" s="25">
        <v>3</v>
      </c>
      <c r="C33" s="26">
        <f>B33/$B$34</f>
        <v>0.6</v>
      </c>
      <c r="D33" s="26">
        <f>C33*E33</f>
        <v>60</v>
      </c>
      <c r="E33" s="27">
        <v>100</v>
      </c>
    </row>
    <row r="34" spans="1:5" s="52" customFormat="1" ht="12.75">
      <c r="A34" s="49" t="s">
        <v>34</v>
      </c>
      <c r="B34" s="30">
        <f>SUM(B30:B33)</f>
        <v>5</v>
      </c>
      <c r="C34" s="53"/>
      <c r="D34" s="54">
        <f>SUM(D30:D33)</f>
        <v>100</v>
      </c>
      <c r="E34" s="53">
        <v>100</v>
      </c>
    </row>
    <row r="35" spans="1:5" s="52" customFormat="1" ht="12.75">
      <c r="A35" s="55" t="s">
        <v>35</v>
      </c>
      <c r="B35" s="36">
        <f>SUM(B19+B20+B22+B24+B25+B26+B27+B30+B31+B33)</f>
        <v>29</v>
      </c>
      <c r="C35" s="56"/>
      <c r="D35" s="56"/>
      <c r="E35" s="56"/>
    </row>
    <row r="36" spans="1:5" s="20" customFormat="1" ht="27" customHeight="1">
      <c r="A36" s="57" t="s">
        <v>36</v>
      </c>
      <c r="B36" s="58"/>
      <c r="C36" s="59"/>
      <c r="D36" s="59"/>
      <c r="E36" s="59"/>
    </row>
    <row r="37" spans="1:5" s="20" customFormat="1" ht="18" customHeight="1">
      <c r="A37" s="60" t="s">
        <v>37</v>
      </c>
      <c r="B37" s="61"/>
      <c r="C37" s="62"/>
      <c r="D37" s="62"/>
      <c r="E37" s="62"/>
    </row>
    <row r="38" spans="1:5" s="20" customFormat="1" ht="25.5">
      <c r="A38" s="63" t="s">
        <v>38</v>
      </c>
      <c r="B38" s="45">
        <v>4</v>
      </c>
      <c r="C38" s="26">
        <f>B38/$B$48</f>
        <v>0.2</v>
      </c>
      <c r="D38" s="26">
        <f>C38*E38</f>
        <v>19</v>
      </c>
      <c r="E38" s="27">
        <v>95</v>
      </c>
    </row>
    <row r="39" spans="1:5" s="20" customFormat="1" ht="25.5">
      <c r="A39" s="63" t="s">
        <v>39</v>
      </c>
      <c r="B39" s="45">
        <v>3</v>
      </c>
      <c r="C39" s="26">
        <f>B39/$B$48</f>
        <v>0.15</v>
      </c>
      <c r="D39" s="26">
        <f>C39*E39</f>
        <v>12</v>
      </c>
      <c r="E39" s="27">
        <v>80</v>
      </c>
    </row>
    <row r="40" spans="1:5" s="20" customFormat="1" ht="25.5">
      <c r="A40" s="64" t="s">
        <v>40</v>
      </c>
      <c r="B40" s="45">
        <v>4</v>
      </c>
      <c r="C40" s="26">
        <f>B40/$B$48</f>
        <v>0.2</v>
      </c>
      <c r="D40" s="26">
        <f>C40*E40</f>
        <v>18</v>
      </c>
      <c r="E40" s="27">
        <v>90</v>
      </c>
    </row>
    <row r="41" spans="1:5" s="20" customFormat="1" ht="12.75">
      <c r="A41" s="60" t="s">
        <v>41</v>
      </c>
      <c r="B41" s="61"/>
      <c r="C41" s="62"/>
      <c r="D41" s="62"/>
      <c r="E41" s="62"/>
    </row>
    <row r="42" spans="1:5" s="20" customFormat="1" ht="12.75" customHeight="1">
      <c r="A42" s="63" t="s">
        <v>42</v>
      </c>
      <c r="B42" s="45">
        <v>2</v>
      </c>
      <c r="C42" s="26">
        <f>B42/$B$43</f>
        <v>1</v>
      </c>
      <c r="D42" s="26">
        <f>C42*E42</f>
        <v>90</v>
      </c>
      <c r="E42" s="27">
        <v>90</v>
      </c>
    </row>
    <row r="43" spans="1:5" s="20" customFormat="1" ht="12.75">
      <c r="A43" s="65" t="s">
        <v>43</v>
      </c>
      <c r="B43" s="30">
        <v>2</v>
      </c>
      <c r="C43" s="32"/>
      <c r="D43" s="32">
        <f>SUM(D42)</f>
        <v>90</v>
      </c>
      <c r="E43" s="31">
        <v>100</v>
      </c>
    </row>
    <row r="44" spans="1:5" s="20" customFormat="1" ht="12.75">
      <c r="A44" s="60" t="s">
        <v>44</v>
      </c>
      <c r="B44" s="66"/>
      <c r="C44" s="60"/>
      <c r="D44" s="60"/>
      <c r="E44" s="60"/>
    </row>
    <row r="45" spans="1:5" s="20" customFormat="1" ht="25.5">
      <c r="A45" s="67" t="s">
        <v>45</v>
      </c>
      <c r="B45" s="45">
        <v>3</v>
      </c>
      <c r="C45" s="26">
        <f>B45/$B$47</f>
        <v>0.42857142857142855</v>
      </c>
      <c r="D45" s="26">
        <f>C45*E45</f>
        <v>42.857142857142854</v>
      </c>
      <c r="E45" s="27">
        <v>100</v>
      </c>
    </row>
    <row r="46" spans="1:5" s="20" customFormat="1" ht="25.5">
      <c r="A46" s="64" t="s">
        <v>46</v>
      </c>
      <c r="B46" s="45">
        <v>4</v>
      </c>
      <c r="C46" s="26">
        <f>B46/$B$47</f>
        <v>0.5714285714285714</v>
      </c>
      <c r="D46" s="26">
        <f>C46*E46</f>
        <v>45.714285714285708</v>
      </c>
      <c r="E46" s="27">
        <v>80</v>
      </c>
    </row>
    <row r="47" spans="1:5" s="20" customFormat="1" ht="12.75">
      <c r="A47" s="29" t="s">
        <v>47</v>
      </c>
      <c r="B47" s="30">
        <v>7</v>
      </c>
      <c r="C47" s="31"/>
      <c r="D47" s="32">
        <f>SUM(D45:D46)</f>
        <v>88.571428571428555</v>
      </c>
      <c r="E47" s="31">
        <v>100</v>
      </c>
    </row>
    <row r="48" spans="1:5" s="20" customFormat="1" ht="12.75">
      <c r="A48" s="35" t="s">
        <v>48</v>
      </c>
      <c r="B48" s="36">
        <f>SUM(B38+B39+B40+B42+B45+B46)</f>
        <v>20</v>
      </c>
      <c r="C48" s="37"/>
      <c r="D48" s="37"/>
      <c r="E48" s="37"/>
    </row>
    <row r="49" spans="2:2" s="20" customFormat="1" ht="50.25" customHeight="1">
      <c r="B49" s="68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Branda</dc:creator>
  <cp:lastModifiedBy>Alberto Branda</cp:lastModifiedBy>
  <cp:lastPrinted>2020-09-03T07:13:26Z</cp:lastPrinted>
  <dcterms:created xsi:type="dcterms:W3CDTF">2020-09-03T06:43:20Z</dcterms:created>
  <dcterms:modified xsi:type="dcterms:W3CDTF">2020-09-03T07:13:31Z</dcterms:modified>
</cp:coreProperties>
</file>