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erto.branda\Desktop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1" l="1"/>
  <c r="C42" i="1" s="1"/>
  <c r="E42" i="1" s="1"/>
  <c r="E43" i="1" s="1"/>
  <c r="F43" i="1" s="1"/>
  <c r="C39" i="1"/>
  <c r="E39" i="1" s="1"/>
  <c r="C38" i="1"/>
  <c r="E38" i="1" s="1"/>
  <c r="B36" i="1"/>
  <c r="B44" i="1" s="1"/>
  <c r="C34" i="1"/>
  <c r="E34" i="1" s="1"/>
  <c r="B29" i="1"/>
  <c r="C28" i="1" s="1"/>
  <c r="E28" i="1" s="1"/>
  <c r="E29" i="1" s="1"/>
  <c r="F29" i="1" s="1"/>
  <c r="B26" i="1"/>
  <c r="C21" i="1" s="1"/>
  <c r="E21" i="1" s="1"/>
  <c r="B16" i="1"/>
  <c r="C15" i="1" s="1"/>
  <c r="E15" i="1" s="1"/>
  <c r="C14" i="1"/>
  <c r="E14" i="1" s="1"/>
  <c r="B10" i="1"/>
  <c r="B17" i="1" l="1"/>
  <c r="C12" i="1"/>
  <c r="E12" i="1" s="1"/>
  <c r="C24" i="1"/>
  <c r="E24" i="1" s="1"/>
  <c r="B30" i="1"/>
  <c r="C33" i="1"/>
  <c r="E33" i="1" s="1"/>
  <c r="E36" i="1" s="1"/>
  <c r="F36" i="1" s="1"/>
  <c r="C7" i="1"/>
  <c r="E7" i="1" s="1"/>
  <c r="C13" i="1"/>
  <c r="E13" i="1" s="1"/>
  <c r="E16" i="1" s="1"/>
  <c r="F16" i="1" s="1"/>
  <c r="C20" i="1"/>
  <c r="E20" i="1" s="1"/>
  <c r="C22" i="1"/>
  <c r="E22" i="1" s="1"/>
  <c r="C25" i="1"/>
  <c r="E25" i="1" s="1"/>
  <c r="E40" i="1"/>
  <c r="F40" i="1" s="1"/>
  <c r="C35" i="1"/>
  <c r="E35" i="1" s="1"/>
  <c r="C8" i="1"/>
  <c r="E8" i="1" s="1"/>
  <c r="C9" i="1"/>
  <c r="E9" i="1" s="1"/>
  <c r="E26" i="1" l="1"/>
  <c r="F26" i="1" s="1"/>
  <c r="E10" i="1"/>
  <c r="F10" i="1" s="1"/>
</calcChain>
</file>

<file path=xl/sharedStrings.xml><?xml version="1.0" encoding="utf-8"?>
<sst xmlns="http://schemas.openxmlformats.org/spreadsheetml/2006/main" count="55" uniqueCount="54">
  <si>
    <t xml:space="preserve">OBIETTIVI PEG 2020  </t>
  </si>
  <si>
    <t>Validati e pesati nella Riunione del 03/09/2020 e nella Riunione del 21/12/2020 a seguito di assestamento degli obiettivi</t>
  </si>
  <si>
    <t>Peso OBT</t>
  </si>
  <si>
    <t>Coefficiente Peso</t>
  </si>
  <si>
    <t>% raggiungimento OBT</t>
  </si>
  <si>
    <t>Valutazione OBT</t>
  </si>
  <si>
    <t>% raggiungimento OBT sul 70% (TPO)</t>
  </si>
  <si>
    <t>valore</t>
  </si>
  <si>
    <t>peso/tot.pesi TPO</t>
  </si>
  <si>
    <t>coeff. * % ragg. OBT</t>
  </si>
  <si>
    <t>valut. OBT * 70 / 100</t>
  </si>
  <si>
    <t>AREA TERZA</t>
  </si>
  <si>
    <t xml:space="preserve">Settore Socio Assistenziale </t>
  </si>
  <si>
    <t>Redazione Piano Povertà Distrettuale e Progetto Sostegno all’Inclusione Attiva</t>
  </si>
  <si>
    <t>Revisione ed implementazione degli interventi e dei servizi dell’AMBITO TERRITORIALE SOCIALE 25</t>
  </si>
  <si>
    <t>Eventuale revisione del Regolamento per l’accesso ai posti comunali presso l’Asilo Nido</t>
  </si>
  <si>
    <t xml:space="preserve"> TPO Giampaolo VETTORATO</t>
  </si>
  <si>
    <t xml:space="preserve">Polizia Municipale </t>
  </si>
  <si>
    <t>Non ti rifiuto più</t>
  </si>
  <si>
    <t>Aree di sosta disabili</t>
  </si>
  <si>
    <t>Sosto e facilmente pago</t>
  </si>
  <si>
    <t>Vite e strade in tempesta</t>
  </si>
  <si>
    <t>TPO Ubaldo MORETTI</t>
  </si>
  <si>
    <t>DIRIGENTE Antonella TROMBETTA</t>
  </si>
  <si>
    <t>AREA FINANZIARIA</t>
  </si>
  <si>
    <t>Settore Economico Finanziario</t>
  </si>
  <si>
    <t>U.O. Tributi - Redazione nuovo regolamento IMU</t>
  </si>
  <si>
    <t>U.O. Tributi - rilevazione aree fabbricabili a seguito legge finanziaria 2020</t>
  </si>
  <si>
    <t>U.O. Ragioneria - Rilevazione periodica delle sepolture presso cimiteri comunali e aggiornamento dati su programma informatico</t>
  </si>
  <si>
    <t>Settore AA.GG. Risorse Umane</t>
  </si>
  <si>
    <t>U.O. Patrimonio/U.O. Tributi - Censimento impianti di affissione 2020</t>
  </si>
  <si>
    <t>[PO Cristina LEONELLI] Ridefinizione della macrostruttura organizzativa alla luce dell’area della dirigenza e dell’area delle posizioni organizzative. Presentazione di un nuovo regolamento Uffici e Servizi.</t>
  </si>
  <si>
    <t>TPO Cristina LEONELLI</t>
  </si>
  <si>
    <t>Settore Servizi Demografici Elettorale</t>
  </si>
  <si>
    <t>Software Gestionale Integrato</t>
  </si>
  <si>
    <t>TPO Alessandro GHIONE</t>
  </si>
  <si>
    <t>DIRIGENTE Andrea MARENCO</t>
  </si>
  <si>
    <t>AREA TECNICA</t>
  </si>
  <si>
    <t>Settore Tecnico manutentivo LL.PP.</t>
  </si>
  <si>
    <t>Adeguamenti cimiteriali.</t>
  </si>
  <si>
    <t>Servizio Ambiente - Regolamento rifiuti</t>
  </si>
  <si>
    <t>Servizio Ambiente - Aggiornamento del Piano di emergenza Comunale (Protezione Civile)</t>
  </si>
  <si>
    <t>TPO Gabriele COSTA</t>
  </si>
  <si>
    <t>Settore Edilizia Privata</t>
  </si>
  <si>
    <t>Condominio Arcobaleno  - Concordato preventivo</t>
  </si>
  <si>
    <t>Complesso industriale Zincol - Collaudo e acquisizione aree</t>
  </si>
  <si>
    <t>TPO Bruno GIORDANO</t>
  </si>
  <si>
    <t>Settore Urbanistica</t>
  </si>
  <si>
    <t>SUAP Commercio - Conclusione del processo di revisione e innovazione dei Regolamenti</t>
  </si>
  <si>
    <t>TPO Valentina RIVERA</t>
  </si>
  <si>
    <t xml:space="preserve">DIRIGENTI </t>
  </si>
  <si>
    <t>Valentina RIVERA, Bruno GIORDANO, Gabriele COSTA</t>
  </si>
  <si>
    <t>fino al 03/05/2020</t>
  </si>
  <si>
    <t>Simone NOLESIO dal 04/05/2020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</si>
</sst>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Exo 2"/>
    </font>
    <font>
      <sz val="11"/>
      <color theme="1"/>
      <name val="Exo 2"/>
    </font>
    <font>
      <sz val="11"/>
      <name val="Exo 2"/>
    </font>
    <font>
      <sz val="8"/>
      <color theme="1"/>
      <name val="Exo 2"/>
    </font>
    <font>
      <sz val="8"/>
      <name val="Exo 2"/>
    </font>
    <font>
      <b/>
      <sz val="11"/>
      <color theme="0"/>
      <name val="Exo 2"/>
    </font>
    <font>
      <sz val="11"/>
      <color theme="0"/>
      <name val="Exo 2"/>
    </font>
    <font>
      <sz val="10"/>
      <name val="Exo 2"/>
    </font>
    <font>
      <b/>
      <sz val="10"/>
      <name val="Exo 2"/>
    </font>
    <font>
      <b/>
      <sz val="11"/>
      <name val="Exo 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</cellStyleXfs>
  <cellXfs count="77">
    <xf numFmtId="0" fontId="0" fillId="0" borderId="0" xfId="0"/>
    <xf numFmtId="0" fontId="4" fillId="2" borderId="0" xfId="2" applyFont="1"/>
    <xf numFmtId="0" fontId="2" fillId="2" borderId="0" xfId="2"/>
    <xf numFmtId="0" fontId="2" fillId="2" borderId="2" xfId="2" applyBorder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0" fontId="9" fillId="4" borderId="3" xfId="4" applyFont="1" applyBorder="1" applyAlignment="1">
      <alignment vertical="center"/>
    </xf>
    <xf numFmtId="0" fontId="10" fillId="4" borderId="3" xfId="4" applyFont="1" applyBorder="1"/>
    <xf numFmtId="0" fontId="10" fillId="4" borderId="3" xfId="4" applyFont="1" applyBorder="1" applyAlignment="1">
      <alignment horizontal="center" vertical="center"/>
    </xf>
    <xf numFmtId="0" fontId="5" fillId="0" borderId="0" xfId="0" applyFont="1" applyBorder="1"/>
    <xf numFmtId="0" fontId="9" fillId="5" borderId="3" xfId="5" applyFont="1" applyBorder="1"/>
    <xf numFmtId="0" fontId="10" fillId="5" borderId="3" xfId="5" applyFont="1" applyBorder="1"/>
    <xf numFmtId="0" fontId="10" fillId="5" borderId="3" xfId="5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Fill="1" applyBorder="1" applyAlignment="1">
      <alignment horizontal="center" vertical="center"/>
    </xf>
    <xf numFmtId="2" fontId="6" fillId="12" borderId="3" xfId="0" applyNumberFormat="1" applyFont="1" applyFill="1" applyBorder="1" applyAlignment="1">
      <alignment vertical="center"/>
    </xf>
    <xf numFmtId="0" fontId="6" fillId="12" borderId="3" xfId="0" applyFont="1" applyFill="1" applyBorder="1" applyAlignment="1">
      <alignment vertical="center"/>
    </xf>
    <xf numFmtId="2" fontId="11" fillId="0" borderId="3" xfId="0" applyNumberFormat="1" applyFont="1" applyFill="1" applyBorder="1" applyAlignment="1">
      <alignment horizontal="right" vertical="center"/>
    </xf>
    <xf numFmtId="0" fontId="6" fillId="3" borderId="1" xfId="3" applyFont="1" applyAlignment="1">
      <alignment vertical="center"/>
    </xf>
    <xf numFmtId="0" fontId="5" fillId="0" borderId="0" xfId="0" applyFont="1" applyFill="1" applyBorder="1"/>
    <xf numFmtId="0" fontId="5" fillId="0" borderId="5" xfId="0" applyFont="1" applyBorder="1" applyAlignment="1">
      <alignment wrapText="1"/>
    </xf>
    <xf numFmtId="0" fontId="9" fillId="11" borderId="3" xfId="11" applyFont="1" applyBorder="1"/>
    <xf numFmtId="0" fontId="10" fillId="11" borderId="3" xfId="11" applyFont="1" applyBorder="1" applyAlignment="1">
      <alignment horizontal="center" vertical="center"/>
    </xf>
    <xf numFmtId="0" fontId="10" fillId="11" borderId="3" xfId="11" applyFont="1" applyBorder="1"/>
    <xf numFmtId="1" fontId="10" fillId="11" borderId="3" xfId="11" applyNumberFormat="1" applyFont="1" applyBorder="1"/>
    <xf numFmtId="2" fontId="10" fillId="11" borderId="3" xfId="11" applyNumberFormat="1" applyFont="1" applyBorder="1"/>
    <xf numFmtId="0" fontId="6" fillId="3" borderId="1" xfId="3" applyFont="1"/>
    <xf numFmtId="2" fontId="10" fillId="5" borderId="3" xfId="5" applyNumberFormat="1" applyFont="1" applyBorder="1"/>
    <xf numFmtId="0" fontId="6" fillId="0" borderId="3" xfId="5" applyFont="1" applyFill="1" applyBorder="1" applyAlignment="1">
      <alignment vertical="center"/>
    </xf>
    <xf numFmtId="2" fontId="6" fillId="12" borderId="3" xfId="0" applyNumberFormat="1" applyFont="1" applyFill="1" applyBorder="1"/>
    <xf numFmtId="0" fontId="6" fillId="12" borderId="3" xfId="0" applyFont="1" applyFill="1" applyBorder="1"/>
    <xf numFmtId="2" fontId="12" fillId="0" borderId="3" xfId="0" applyNumberFormat="1" applyFont="1" applyFill="1" applyBorder="1" applyAlignment="1">
      <alignment horizontal="right"/>
    </xf>
    <xf numFmtId="0" fontId="13" fillId="3" borderId="6" xfId="3" applyFont="1" applyBorder="1"/>
    <xf numFmtId="0" fontId="6" fillId="3" borderId="1" xfId="3" applyFont="1" applyAlignment="1">
      <alignment horizontal="center" vertical="center"/>
    </xf>
    <xf numFmtId="0" fontId="6" fillId="3" borderId="1" xfId="3" applyFont="1" applyAlignment="1">
      <alignment wrapText="1"/>
    </xf>
    <xf numFmtId="0" fontId="9" fillId="9" borderId="3" xfId="9" applyFont="1" applyBorder="1" applyAlignment="1">
      <alignment vertical="center"/>
    </xf>
    <xf numFmtId="0" fontId="10" fillId="9" borderId="3" xfId="9" applyFont="1" applyBorder="1"/>
    <xf numFmtId="0" fontId="10" fillId="9" borderId="3" xfId="9" applyFont="1" applyBorder="1" applyAlignment="1">
      <alignment horizontal="center" vertical="center"/>
    </xf>
    <xf numFmtId="0" fontId="9" fillId="10" borderId="3" xfId="10" applyFont="1" applyBorder="1"/>
    <xf numFmtId="0" fontId="10" fillId="10" borderId="3" xfId="10" applyFont="1" applyBorder="1"/>
    <xf numFmtId="0" fontId="10" fillId="10" borderId="3" xfId="10" applyFont="1" applyBorder="1" applyAlignment="1">
      <alignment horizontal="center" vertical="center"/>
    </xf>
    <xf numFmtId="0" fontId="6" fillId="0" borderId="3" xfId="6" applyFont="1" applyFill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6" fillId="0" borderId="3" xfId="6" applyFont="1" applyFill="1" applyBorder="1" applyAlignment="1">
      <alignment vertical="top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/>
    <xf numFmtId="0" fontId="9" fillId="11" borderId="3" xfId="11" applyFont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0" xfId="0" applyFont="1" applyFill="1" applyBorder="1"/>
    <xf numFmtId="0" fontId="10" fillId="11" borderId="3" xfId="11" applyFont="1" applyBorder="1" applyAlignment="1">
      <alignment vertical="center"/>
    </xf>
    <xf numFmtId="1" fontId="10" fillId="11" borderId="3" xfId="11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3" borderId="6" xfId="3" applyFont="1" applyBorder="1" applyAlignment="1">
      <alignment vertical="center" wrapText="1"/>
    </xf>
    <xf numFmtId="0" fontId="9" fillId="7" borderId="3" xfId="7" applyFont="1" applyBorder="1" applyAlignment="1">
      <alignment vertical="center"/>
    </xf>
    <xf numFmtId="0" fontId="10" fillId="7" borderId="3" xfId="7" applyFont="1" applyBorder="1"/>
    <xf numFmtId="0" fontId="10" fillId="7" borderId="3" xfId="7" applyFont="1" applyBorder="1" applyAlignment="1">
      <alignment horizontal="center" vertical="center"/>
    </xf>
    <xf numFmtId="0" fontId="9" fillId="8" borderId="3" xfId="8" applyFont="1" applyBorder="1"/>
    <xf numFmtId="44" fontId="10" fillId="8" borderId="3" xfId="1" applyFont="1" applyFill="1" applyBorder="1" applyAlignment="1">
      <alignment vertical="center" wrapText="1"/>
    </xf>
    <xf numFmtId="0" fontId="10" fillId="8" borderId="3" xfId="8" applyFont="1" applyBorder="1"/>
    <xf numFmtId="0" fontId="10" fillId="8" borderId="3" xfId="8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/>
    </xf>
    <xf numFmtId="0" fontId="9" fillId="11" borderId="3" xfId="11" applyFont="1" applyBorder="1" applyAlignment="1">
      <alignment vertical="top" wrapText="1"/>
    </xf>
    <xf numFmtId="0" fontId="9" fillId="8" borderId="3" xfId="8" applyFont="1" applyBorder="1" applyAlignment="1">
      <alignment horizontal="center" vertical="center"/>
    </xf>
    <xf numFmtId="1" fontId="6" fillId="12" borderId="3" xfId="0" applyNumberFormat="1" applyFont="1" applyFill="1" applyBorder="1" applyAlignment="1">
      <alignment vertical="center"/>
    </xf>
    <xf numFmtId="0" fontId="13" fillId="3" borderId="6" xfId="3" applyFont="1" applyBorder="1" applyAlignment="1">
      <alignment wrapText="1"/>
    </xf>
    <xf numFmtId="0" fontId="5" fillId="0" borderId="0" xfId="0" applyFont="1" applyBorder="1" applyAlignment="1">
      <alignment horizontal="center" vertical="center"/>
    </xf>
  </cellXfs>
  <cellStyles count="12">
    <cellStyle name="60% - Colore 1" xfId="5" builtinId="32"/>
    <cellStyle name="60% - Colore 2" xfId="6" builtinId="36"/>
    <cellStyle name="60% - Colore 3" xfId="8" builtinId="40"/>
    <cellStyle name="60% - Colore 5" xfId="10" builtinId="48"/>
    <cellStyle name="60% - Colore 6" xfId="11" builtinId="52"/>
    <cellStyle name="Colore 1" xfId="4" builtinId="29"/>
    <cellStyle name="Colore 3" xfId="7" builtinId="37"/>
    <cellStyle name="Colore 5" xfId="9" builtinId="45"/>
    <cellStyle name="Normale" xfId="0" builtinId="0"/>
    <cellStyle name="Nota" xfId="3" builtinId="10"/>
    <cellStyle name="Valore valido" xfId="2" builtinId="26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workbookViewId="0">
      <selection activeCell="N7" sqref="N7"/>
    </sheetView>
  </sheetViews>
  <sheetFormatPr defaultRowHeight="14.25" x14ac:dyDescent="0.2"/>
  <cols>
    <col min="1" max="1" width="59.5703125" style="16" customWidth="1"/>
    <col min="2" max="2" width="5.85546875" style="76" customWidth="1"/>
    <col min="3" max="3" width="11" style="16" customWidth="1"/>
    <col min="4" max="4" width="10.85546875" style="16" customWidth="1"/>
    <col min="5" max="5" width="9.140625" style="16"/>
    <col min="6" max="6" width="11.42578125" style="16" customWidth="1"/>
    <col min="7" max="16384" width="9.140625" style="16"/>
  </cols>
  <sheetData>
    <row r="1" spans="1:6" customFormat="1" ht="15" x14ac:dyDescent="0.25">
      <c r="A1" s="1" t="s">
        <v>0</v>
      </c>
      <c r="B1" s="2"/>
      <c r="C1" s="2"/>
      <c r="D1" s="2"/>
      <c r="E1" s="2"/>
      <c r="F1" s="2"/>
    </row>
    <row r="2" spans="1:6" customFormat="1" ht="15" x14ac:dyDescent="0.25">
      <c r="A2" s="3" t="s">
        <v>1</v>
      </c>
      <c r="B2" s="3"/>
      <c r="C2" s="3"/>
      <c r="D2" s="3"/>
      <c r="E2" s="3"/>
      <c r="F2" s="3"/>
    </row>
    <row r="3" spans="1:6" s="8" customFormat="1" ht="80.25" customHeight="1" x14ac:dyDescent="0.25">
      <c r="A3" s="4"/>
      <c r="B3" s="5" t="s">
        <v>2</v>
      </c>
      <c r="C3" s="6" t="s">
        <v>3</v>
      </c>
      <c r="D3" s="6" t="s">
        <v>4</v>
      </c>
      <c r="E3" s="6" t="s">
        <v>5</v>
      </c>
      <c r="F3" s="7" t="s">
        <v>6</v>
      </c>
    </row>
    <row r="4" spans="1:6" s="8" customFormat="1" ht="21" x14ac:dyDescent="0.25">
      <c r="A4" s="9"/>
      <c r="B4" s="10" t="s">
        <v>7</v>
      </c>
      <c r="C4" s="11" t="s">
        <v>8</v>
      </c>
      <c r="D4" s="11" t="s">
        <v>7</v>
      </c>
      <c r="E4" s="11" t="s">
        <v>9</v>
      </c>
      <c r="F4" s="12" t="s">
        <v>10</v>
      </c>
    </row>
    <row r="5" spans="1:6" ht="27" customHeight="1" x14ac:dyDescent="0.2">
      <c r="A5" s="13" t="s">
        <v>11</v>
      </c>
      <c r="B5" s="15"/>
      <c r="C5" s="14"/>
      <c r="D5" s="14"/>
      <c r="E5" s="14"/>
      <c r="F5" s="14"/>
    </row>
    <row r="6" spans="1:6" x14ac:dyDescent="0.2">
      <c r="A6" s="17" t="s">
        <v>12</v>
      </c>
      <c r="B6" s="19"/>
      <c r="C6" s="18"/>
      <c r="D6" s="18"/>
      <c r="E6" s="18"/>
      <c r="F6" s="18"/>
    </row>
    <row r="7" spans="1:6" s="26" customFormat="1" ht="28.5" x14ac:dyDescent="0.2">
      <c r="A7" s="20" t="s">
        <v>13</v>
      </c>
      <c r="B7" s="21">
        <v>5</v>
      </c>
      <c r="C7" s="22">
        <f>B7/$B$10</f>
        <v>0.38461538461538464</v>
      </c>
      <c r="D7" s="23">
        <v>100</v>
      </c>
      <c r="E7" s="22">
        <f t="shared" ref="E7:E9" si="0">C7*D7</f>
        <v>38.461538461538467</v>
      </c>
      <c r="F7" s="24"/>
    </row>
    <row r="8" spans="1:6" s="26" customFormat="1" ht="28.5" x14ac:dyDescent="0.2">
      <c r="A8" s="20" t="s">
        <v>14</v>
      </c>
      <c r="B8" s="21">
        <v>5</v>
      </c>
      <c r="C8" s="22">
        <f>B8/$B$10</f>
        <v>0.38461538461538464</v>
      </c>
      <c r="D8" s="23">
        <v>100</v>
      </c>
      <c r="E8" s="22">
        <f t="shared" si="0"/>
        <v>38.461538461538467</v>
      </c>
      <c r="F8" s="24"/>
    </row>
    <row r="9" spans="1:6" s="26" customFormat="1" ht="28.5" x14ac:dyDescent="0.2">
      <c r="A9" s="27" t="s">
        <v>15</v>
      </c>
      <c r="B9" s="21">
        <v>3</v>
      </c>
      <c r="C9" s="22">
        <f>B9/$B$10</f>
        <v>0.23076923076923078</v>
      </c>
      <c r="D9" s="23">
        <v>100</v>
      </c>
      <c r="E9" s="22">
        <f t="shared" si="0"/>
        <v>23.076923076923077</v>
      </c>
      <c r="F9" s="24"/>
    </row>
    <row r="10" spans="1:6" s="26" customFormat="1" x14ac:dyDescent="0.2">
      <c r="A10" s="28" t="s">
        <v>16</v>
      </c>
      <c r="B10" s="29">
        <f>SUM(B7:B9)</f>
        <v>13</v>
      </c>
      <c r="C10" s="30"/>
      <c r="D10" s="30"/>
      <c r="E10" s="31">
        <f>SUM(E7:E9)</f>
        <v>100.00000000000001</v>
      </c>
      <c r="F10" s="32">
        <f>SUM(E10*70/100)</f>
        <v>70.000000000000014</v>
      </c>
    </row>
    <row r="11" spans="1:6" s="26" customFormat="1" x14ac:dyDescent="0.2">
      <c r="A11" s="17" t="s">
        <v>17</v>
      </c>
      <c r="B11" s="19"/>
      <c r="C11" s="18"/>
      <c r="D11" s="18"/>
      <c r="E11" s="34"/>
      <c r="F11" s="34"/>
    </row>
    <row r="12" spans="1:6" s="26" customFormat="1" x14ac:dyDescent="0.2">
      <c r="A12" s="35" t="s">
        <v>18</v>
      </c>
      <c r="B12" s="21">
        <v>4</v>
      </c>
      <c r="C12" s="36">
        <f>B12/$B$16</f>
        <v>0.22222222222222221</v>
      </c>
      <c r="D12" s="37">
        <v>100</v>
      </c>
      <c r="E12" s="36">
        <f t="shared" ref="E12:E15" si="1">C12*D12</f>
        <v>22.222222222222221</v>
      </c>
      <c r="F12" s="38"/>
    </row>
    <row r="13" spans="1:6" s="26" customFormat="1" x14ac:dyDescent="0.2">
      <c r="A13" s="35" t="s">
        <v>19</v>
      </c>
      <c r="B13" s="21">
        <v>5</v>
      </c>
      <c r="C13" s="36">
        <f>B13/$B$16</f>
        <v>0.27777777777777779</v>
      </c>
      <c r="D13" s="37">
        <v>100</v>
      </c>
      <c r="E13" s="36">
        <f t="shared" si="1"/>
        <v>27.777777777777779</v>
      </c>
      <c r="F13" s="38"/>
    </row>
    <row r="14" spans="1:6" s="26" customFormat="1" x14ac:dyDescent="0.2">
      <c r="A14" s="35" t="s">
        <v>20</v>
      </c>
      <c r="B14" s="21">
        <v>4</v>
      </c>
      <c r="C14" s="36">
        <f>B14/$B$16</f>
        <v>0.22222222222222221</v>
      </c>
      <c r="D14" s="37">
        <v>100</v>
      </c>
      <c r="E14" s="36">
        <f t="shared" si="1"/>
        <v>22.222222222222221</v>
      </c>
      <c r="F14" s="38"/>
    </row>
    <row r="15" spans="1:6" s="26" customFormat="1" x14ac:dyDescent="0.2">
      <c r="A15" s="35" t="s">
        <v>21</v>
      </c>
      <c r="B15" s="21">
        <v>5</v>
      </c>
      <c r="C15" s="36">
        <f>B15/$B$16</f>
        <v>0.27777777777777779</v>
      </c>
      <c r="D15" s="37">
        <v>100</v>
      </c>
      <c r="E15" s="36">
        <f t="shared" si="1"/>
        <v>27.777777777777779</v>
      </c>
      <c r="F15" s="38"/>
    </row>
    <row r="16" spans="1:6" s="26" customFormat="1" x14ac:dyDescent="0.2">
      <c r="A16" s="28" t="s">
        <v>22</v>
      </c>
      <c r="B16" s="29">
        <f>SUM(B12:B15)</f>
        <v>18</v>
      </c>
      <c r="C16" s="30"/>
      <c r="D16" s="30"/>
      <c r="E16" s="31">
        <f>SUM(E12:E15)</f>
        <v>100</v>
      </c>
      <c r="F16" s="32">
        <f>SUM(E16*70/100)</f>
        <v>70</v>
      </c>
    </row>
    <row r="17" spans="1:6" s="26" customFormat="1" x14ac:dyDescent="0.2">
      <c r="A17" s="39" t="s">
        <v>23</v>
      </c>
      <c r="B17" s="40">
        <f>SUM(B10+B16)</f>
        <v>31</v>
      </c>
      <c r="C17" s="33"/>
      <c r="D17" s="33"/>
      <c r="E17" s="33"/>
      <c r="F17" s="41"/>
    </row>
    <row r="18" spans="1:6" ht="27" customHeight="1" x14ac:dyDescent="0.2">
      <c r="A18" s="42" t="s">
        <v>24</v>
      </c>
      <c r="B18" s="44"/>
      <c r="C18" s="43"/>
      <c r="D18" s="43"/>
      <c r="E18" s="43"/>
      <c r="F18" s="43"/>
    </row>
    <row r="19" spans="1:6" x14ac:dyDescent="0.2">
      <c r="A19" s="45" t="s">
        <v>25</v>
      </c>
      <c r="B19" s="47"/>
      <c r="C19" s="46"/>
      <c r="D19" s="46"/>
      <c r="E19" s="46"/>
      <c r="F19" s="46"/>
    </row>
    <row r="20" spans="1:6" s="52" customFormat="1" x14ac:dyDescent="0.2">
      <c r="A20" s="48" t="s">
        <v>26</v>
      </c>
      <c r="B20" s="50">
        <v>4</v>
      </c>
      <c r="C20" s="36">
        <f>B20/$B$26</f>
        <v>0.17391304347826086</v>
      </c>
      <c r="D20" s="37">
        <v>100</v>
      </c>
      <c r="E20" s="36">
        <f t="shared" ref="E20:E22" si="2">C20*D20</f>
        <v>17.391304347826086</v>
      </c>
      <c r="F20" s="51"/>
    </row>
    <row r="21" spans="1:6" ht="28.5" x14ac:dyDescent="0.2">
      <c r="A21" s="53" t="s">
        <v>27</v>
      </c>
      <c r="B21" s="50">
        <v>5</v>
      </c>
      <c r="C21" s="22">
        <f>B21/$B$26</f>
        <v>0.21739130434782608</v>
      </c>
      <c r="D21" s="23">
        <v>100</v>
      </c>
      <c r="E21" s="22">
        <f t="shared" si="2"/>
        <v>21.739130434782609</v>
      </c>
      <c r="F21" s="54"/>
    </row>
    <row r="22" spans="1:6" ht="42.75" x14ac:dyDescent="0.2">
      <c r="A22" s="53" t="s">
        <v>28</v>
      </c>
      <c r="B22" s="50">
        <v>4</v>
      </c>
      <c r="C22" s="22">
        <f>B22/$B$26</f>
        <v>0.17391304347826086</v>
      </c>
      <c r="D22" s="23">
        <v>100</v>
      </c>
      <c r="E22" s="22">
        <f t="shared" si="2"/>
        <v>17.391304347826086</v>
      </c>
      <c r="F22" s="54"/>
    </row>
    <row r="23" spans="1:6" x14ac:dyDescent="0.2">
      <c r="A23" s="45" t="s">
        <v>29</v>
      </c>
      <c r="B23" s="47"/>
      <c r="C23" s="46"/>
      <c r="D23" s="46"/>
      <c r="E23" s="46"/>
      <c r="F23" s="46"/>
    </row>
    <row r="24" spans="1:6" ht="28.5" x14ac:dyDescent="0.2">
      <c r="A24" s="48" t="s">
        <v>30</v>
      </c>
      <c r="B24" s="50">
        <v>5</v>
      </c>
      <c r="C24" s="36">
        <f>B24/$B$26</f>
        <v>0.21739130434782608</v>
      </c>
      <c r="D24" s="37">
        <v>100</v>
      </c>
      <c r="E24" s="36">
        <f t="shared" ref="E24:E25" si="3">C24*D24</f>
        <v>21.739130434782609</v>
      </c>
      <c r="F24" s="55"/>
    </row>
    <row r="25" spans="1:6" ht="57" x14ac:dyDescent="0.2">
      <c r="A25" s="48" t="s">
        <v>31</v>
      </c>
      <c r="B25" s="50">
        <v>5</v>
      </c>
      <c r="C25" s="22">
        <f>B25/$B$26</f>
        <v>0.21739130434782608</v>
      </c>
      <c r="D25" s="23">
        <v>100</v>
      </c>
      <c r="E25" s="22">
        <f t="shared" si="3"/>
        <v>21.739130434782609</v>
      </c>
      <c r="F25" s="55"/>
    </row>
    <row r="26" spans="1:6" x14ac:dyDescent="0.2">
      <c r="A26" s="56" t="s">
        <v>32</v>
      </c>
      <c r="B26" s="29">
        <f>SUM(B20:B25)</f>
        <v>23</v>
      </c>
      <c r="C26" s="30"/>
      <c r="D26" s="30"/>
      <c r="E26" s="31">
        <f>SUM(E20:E25)</f>
        <v>100</v>
      </c>
      <c r="F26" s="30">
        <f>SUM(E26*70/100)</f>
        <v>70</v>
      </c>
    </row>
    <row r="27" spans="1:6" x14ac:dyDescent="0.2">
      <c r="A27" s="45" t="s">
        <v>33</v>
      </c>
      <c r="B27" s="47"/>
      <c r="C27" s="46"/>
      <c r="D27" s="46"/>
      <c r="E27" s="46"/>
      <c r="F27" s="46"/>
    </row>
    <row r="28" spans="1:6" s="59" customFormat="1" x14ac:dyDescent="0.2">
      <c r="A28" s="48" t="s">
        <v>34</v>
      </c>
      <c r="B28" s="57">
        <v>4</v>
      </c>
      <c r="C28" s="22">
        <f>B28/$B$29</f>
        <v>1</v>
      </c>
      <c r="D28" s="23">
        <v>100</v>
      </c>
      <c r="E28" s="22">
        <f t="shared" ref="E28" si="4">C28*D28</f>
        <v>100</v>
      </c>
      <c r="F28" s="58"/>
    </row>
    <row r="29" spans="1:6" s="62" customFormat="1" x14ac:dyDescent="0.2">
      <c r="A29" s="56" t="s">
        <v>35</v>
      </c>
      <c r="B29" s="29">
        <f>SUM(B28)</f>
        <v>4</v>
      </c>
      <c r="C29" s="60"/>
      <c r="D29" s="60"/>
      <c r="E29" s="61">
        <f>SUM(E28:E28)</f>
        <v>100</v>
      </c>
      <c r="F29" s="30">
        <f>SUM(E29*70/100)</f>
        <v>70</v>
      </c>
    </row>
    <row r="30" spans="1:6" s="62" customFormat="1" x14ac:dyDescent="0.25">
      <c r="A30" s="63" t="s">
        <v>36</v>
      </c>
      <c r="B30" s="40">
        <f>SUM(B26+B29)</f>
        <v>27</v>
      </c>
      <c r="C30" s="25"/>
      <c r="D30" s="25"/>
      <c r="E30" s="25"/>
      <c r="F30" s="25"/>
    </row>
    <row r="31" spans="1:6" ht="27" customHeight="1" x14ac:dyDescent="0.2">
      <c r="A31" s="64" t="s">
        <v>37</v>
      </c>
      <c r="B31" s="66"/>
      <c r="C31" s="65"/>
      <c r="D31" s="65"/>
      <c r="E31" s="65"/>
      <c r="F31" s="65"/>
    </row>
    <row r="32" spans="1:6" ht="18" customHeight="1" x14ac:dyDescent="0.2">
      <c r="A32" s="67" t="s">
        <v>38</v>
      </c>
      <c r="B32" s="70"/>
      <c r="C32" s="69"/>
      <c r="D32" s="69"/>
      <c r="E32" s="69"/>
      <c r="F32" s="69"/>
    </row>
    <row r="33" spans="1:6" x14ac:dyDescent="0.2">
      <c r="A33" s="71" t="s">
        <v>39</v>
      </c>
      <c r="B33" s="50">
        <v>3</v>
      </c>
      <c r="C33" s="36">
        <f>B33/$B$36</f>
        <v>0.3</v>
      </c>
      <c r="D33" s="37">
        <v>90</v>
      </c>
      <c r="E33" s="36">
        <f t="shared" ref="E33:E35" si="5">C33*D33</f>
        <v>27</v>
      </c>
      <c r="F33" s="55"/>
    </row>
    <row r="34" spans="1:6" x14ac:dyDescent="0.2">
      <c r="A34" s="4" t="s">
        <v>40</v>
      </c>
      <c r="B34" s="50">
        <v>3</v>
      </c>
      <c r="C34" s="36">
        <f>B34/$B$36</f>
        <v>0.3</v>
      </c>
      <c r="D34" s="37">
        <v>90</v>
      </c>
      <c r="E34" s="36">
        <f t="shared" si="5"/>
        <v>27</v>
      </c>
      <c r="F34" s="55"/>
    </row>
    <row r="35" spans="1:6" ht="28.5" x14ac:dyDescent="0.2">
      <c r="A35" s="20" t="s">
        <v>41</v>
      </c>
      <c r="B35" s="50">
        <v>4</v>
      </c>
      <c r="C35" s="22">
        <f>B35/$B$36</f>
        <v>0.4</v>
      </c>
      <c r="D35" s="23">
        <v>90</v>
      </c>
      <c r="E35" s="22">
        <f t="shared" si="5"/>
        <v>36</v>
      </c>
      <c r="F35" s="22"/>
    </row>
    <row r="36" spans="1:6" x14ac:dyDescent="0.2">
      <c r="A36" s="28" t="s">
        <v>42</v>
      </c>
      <c r="B36" s="29">
        <f>SUM(B33:B35)</f>
        <v>10</v>
      </c>
      <c r="C36" s="30"/>
      <c r="D36" s="30"/>
      <c r="E36" s="31">
        <f>SUM(E33:E35)</f>
        <v>90</v>
      </c>
      <c r="F36" s="30">
        <f>SUM(E36*70/100)</f>
        <v>63</v>
      </c>
    </row>
    <row r="37" spans="1:6" x14ac:dyDescent="0.2">
      <c r="A37" s="67" t="s">
        <v>43</v>
      </c>
      <c r="B37" s="67"/>
      <c r="C37" s="68"/>
      <c r="D37" s="69"/>
      <c r="E37" s="70"/>
      <c r="F37" s="69"/>
    </row>
    <row r="38" spans="1:6" x14ac:dyDescent="0.2">
      <c r="A38" s="55" t="s">
        <v>44</v>
      </c>
      <c r="B38" s="50">
        <v>2</v>
      </c>
      <c r="C38" s="36">
        <f>B38/$B$40</f>
        <v>0.5</v>
      </c>
      <c r="D38" s="37">
        <v>95</v>
      </c>
      <c r="E38" s="36">
        <f t="shared" ref="E38:E39" si="6">C38*D38</f>
        <v>47.5</v>
      </c>
      <c r="F38" s="55"/>
    </row>
    <row r="39" spans="1:6" x14ac:dyDescent="0.2">
      <c r="A39" s="55" t="s">
        <v>45</v>
      </c>
      <c r="B39" s="50">
        <v>2</v>
      </c>
      <c r="C39" s="36">
        <f>B39/$B$40</f>
        <v>0.5</v>
      </c>
      <c r="D39" s="37">
        <v>85</v>
      </c>
      <c r="E39" s="36">
        <f t="shared" si="6"/>
        <v>42.5</v>
      </c>
      <c r="F39" s="55"/>
    </row>
    <row r="40" spans="1:6" x14ac:dyDescent="0.2">
      <c r="A40" s="72" t="s">
        <v>46</v>
      </c>
      <c r="B40" s="29">
        <v>4</v>
      </c>
      <c r="C40" s="32"/>
      <c r="D40" s="30"/>
      <c r="E40" s="31">
        <f>SUM(E38:E39)</f>
        <v>90</v>
      </c>
      <c r="F40" s="30">
        <f>SUM(E40*70/100)</f>
        <v>63</v>
      </c>
    </row>
    <row r="41" spans="1:6" x14ac:dyDescent="0.2">
      <c r="A41" s="67" t="s">
        <v>47</v>
      </c>
      <c r="B41" s="73"/>
      <c r="C41" s="67"/>
      <c r="D41" s="67"/>
      <c r="E41" s="67"/>
      <c r="F41" s="67"/>
    </row>
    <row r="42" spans="1:6" ht="28.5" x14ac:dyDescent="0.2">
      <c r="A42" s="49" t="s">
        <v>48</v>
      </c>
      <c r="B42" s="50">
        <v>2</v>
      </c>
      <c r="C42" s="22">
        <f>B42/$B$43</f>
        <v>1</v>
      </c>
      <c r="D42" s="23">
        <v>100</v>
      </c>
      <c r="E42" s="74">
        <f t="shared" ref="E42" si="7">C42*D42</f>
        <v>100</v>
      </c>
      <c r="F42" s="54"/>
    </row>
    <row r="43" spans="1:6" x14ac:dyDescent="0.2">
      <c r="A43" s="28" t="s">
        <v>49</v>
      </c>
      <c r="B43" s="29">
        <f>SUM(B42)</f>
        <v>2</v>
      </c>
      <c r="C43" s="30"/>
      <c r="D43" s="30"/>
      <c r="E43" s="31">
        <f>SUM(E42:E42)</f>
        <v>100</v>
      </c>
      <c r="F43" s="30">
        <f>SUM(E43*70/100)</f>
        <v>70</v>
      </c>
    </row>
    <row r="44" spans="1:6" x14ac:dyDescent="0.2">
      <c r="A44" s="75" t="s">
        <v>50</v>
      </c>
      <c r="B44" s="40">
        <f>SUM(B36+B40+B43)</f>
        <v>16</v>
      </c>
      <c r="C44" s="33"/>
      <c r="D44" s="33"/>
      <c r="E44" s="33"/>
      <c r="F44" s="33"/>
    </row>
    <row r="45" spans="1:6" x14ac:dyDescent="0.2">
      <c r="A45" s="39" t="s">
        <v>51</v>
      </c>
    </row>
    <row r="46" spans="1:6" x14ac:dyDescent="0.2">
      <c r="A46" s="39" t="s">
        <v>52</v>
      </c>
    </row>
    <row r="47" spans="1:6" x14ac:dyDescent="0.2">
      <c r="A47" s="39" t="s">
        <v>53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Branda</dc:creator>
  <cp:lastModifiedBy>Alberto Branda</cp:lastModifiedBy>
  <cp:lastPrinted>2021-05-04T07:06:55Z</cp:lastPrinted>
  <dcterms:created xsi:type="dcterms:W3CDTF">2021-05-04T07:02:44Z</dcterms:created>
  <dcterms:modified xsi:type="dcterms:W3CDTF">2021-05-04T07:07:07Z</dcterms:modified>
</cp:coreProperties>
</file>